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SangeethaRamesh\Documents\Milestones\Milestone 4 - Introduction to Datasnipper\DataSnipper Training Files - 2022\Training Materials\01 - Walkthrough with Manual Snipping\"/>
    </mc:Choice>
  </mc:AlternateContent>
  <xr:revisionPtr revIDLastSave="0" documentId="13_ncr:1_{73D51505-9120-4A63-9A21-DEA928E5C477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Walkthrough (2)" sheetId="6" state="hidden" r:id="rId1"/>
    <sheet name="Start" sheetId="3" r:id="rId2"/>
    <sheet name="WT" sheetId="7" r:id="rId3"/>
    <sheet name="ToD" sheetId="1" state="hidden" r:id="rId4"/>
  </sheets>
  <externalReferences>
    <externalReference r:id="rId5"/>
    <externalReference r:id="rId6"/>
  </externalReferences>
  <definedNames>
    <definedName name="AccountCompUniqueKey" localSheetId="3">#REF!</definedName>
    <definedName name="AccountCompUniqueKey">#REF!</definedName>
    <definedName name="CurrencyCodes">'[1]Currency Codes'!$A$2:$A$164</definedName>
    <definedName name="DS_17_HEL_VD__ToD_131._Invoice_21700300.pdf_page.1_503820361" localSheetId="3">ToD!#REF!</definedName>
    <definedName name="DS_17_HEL_VD__ToD_131._Invoice_21700300.pdf_page.1_503820363" localSheetId="3">ToD!#REF!</definedName>
    <definedName name="DS_17_HEL_VD__ToD_131._Invoice_21700300.pdf_page.1_503820365" localSheetId="3">ToD!#REF!</definedName>
    <definedName name="DS_17_HEL_VD__ToD_131._Invoice_21700300.pdf_page.1_503820368" localSheetId="3">ToD!#REF!</definedName>
    <definedName name="DS_17_HEL_VD__ToD_131._Invoice_21700300.pdf_page.1_503820369" localSheetId="3">ToD!#REF!</definedName>
    <definedName name="DS_17_HEL_VD__ToD_131._Invoice_21700300.pdf_page.1_503820377" localSheetId="3">ToD!#REF!</definedName>
    <definedName name="DS_17_HEL_VD__ToD_131._Invoice_21700300.pdf_page.1_503820380" localSheetId="3">ToD!#REF!</definedName>
    <definedName name="DS_17_HEL_VD__ToD_131._Invoice_21700300.pdf_page.1_503820381" localSheetId="3">ToD!#REF!</definedName>
    <definedName name="DS_17_HEL_VD__ToD_131._Invoice_21700300.pdf_page.2_503820362" localSheetId="3">ToD!#REF!</definedName>
    <definedName name="DS_17_HEL_VD__ToD_131._Invoice_21700300.pdf_page.2_503820371" localSheetId="3">ToD!#REF!</definedName>
    <definedName name="DS_17_HEL_VD__ToD_131._Invoice_21700300.pdf_page.2_503820376" localSheetId="3">ToD!#REF!</definedName>
    <definedName name="DS_17_HEL_VD__ToD_131._Invoice_21700300.pdf_page.2_503820378" localSheetId="3">ToD!#REF!</definedName>
    <definedName name="DS_17_HEL_VD__ToD_131._Invoice_21700300.pdf_page.2_503820383" localSheetId="3">ToD!#REF!</definedName>
    <definedName name="DS_17_HEL_VD__ToD_131._Invoice_21700300.pdf_page.3_503820366" localSheetId="3">ToD!#REF!</definedName>
    <definedName name="DS_17_HEL_VD__ToD_131._Invoice_21700300.pdf_page.3_503820373" localSheetId="3">ToD!#REF!</definedName>
    <definedName name="DS_17_HEL_VD__ToD_131._Invoice_21700300.pdf_page.3_503820374" localSheetId="3">ToD!#REF!</definedName>
    <definedName name="DS_17_HEL_VD__ToD_131._Invoice_21700300.pdf_page.3_503820379" localSheetId="3">ToD!#REF!</definedName>
    <definedName name="DS_17_HEL_VD__ToD_131._Invoice_21700300.pdf_page.3_503820382" localSheetId="3">ToD!#REF!</definedName>
    <definedName name="DS_17_HEL_VD__ToD_131._Invoice_21700300.pdf_page.4_503820360" localSheetId="3">ToD!#REF!</definedName>
    <definedName name="DS_17_HEL_VD__ToD_131._Invoice_21700300.pdf_page.4_503820364" localSheetId="3">ToD!#REF!</definedName>
    <definedName name="DS_17_HEL_VD__ToD_131._Invoice_21700300.pdf_page.4_503820367" localSheetId="3">ToD!#REF!</definedName>
    <definedName name="DS_17_HEL_VD__ToD_131._Invoice_21700300.pdf_page.4_503820370" localSheetId="3">ToD!#REF!</definedName>
    <definedName name="DS_17_HEL_VD__ToD_131._Invoice_21700300.pdf_page.4_503820372" localSheetId="3">ToD!#REF!</definedName>
    <definedName name="DS_17_HEL_VD__ToD_131._Invoice_21700300.pdf_page.4_503820375" localSheetId="3">ToD!#REF!</definedName>
    <definedName name="DS_Bank_Statement_wt.pdf_page.4_369535266" localSheetId="0" hidden="1">'Walkthrough (2)'!#REF!</definedName>
    <definedName name="DS_Bank_Statement_wt.pdf_page.4_434154254" localSheetId="0" hidden="1">'Walkthrough (2)'!$D$9</definedName>
    <definedName name="DS_Bank_Statement_wt.pdf_page.4_511195094" localSheetId="0" hidden="1">'Walkthrough (2)'!$H$9</definedName>
    <definedName name="DS_Invoice__21700510.pdf_page.1_279933731" localSheetId="0" hidden="1">'Walkthrough (2)'!$F$8</definedName>
    <definedName name="DS_Invoice__21700510.pdf_page.1_537197192" localSheetId="3" hidden="1">ToD!$G$7</definedName>
    <definedName name="DS_Invoice_wt.pdf_page.1_12571913" localSheetId="0" hidden="1">'Walkthrough (2)'!$H$8</definedName>
    <definedName name="DS_Invoice_wt.pdf_page.1_364891071" localSheetId="0" hidden="1">'Walkthrough (2)'!#REF!</definedName>
    <definedName name="DS_Invoice_wt.pdf_page.1_529806984" localSheetId="0" hidden="1">'Walkthrough (2)'!$G$8</definedName>
    <definedName name="DS_Invoice_wt.pdf_page.1_954759711" localSheetId="0" hidden="1">'Walkthrough (2)'!$D$8</definedName>
    <definedName name="DS_Order_confirmation.png.pdf_page.1_520953656" localSheetId="0" hidden="1">'Walkthrough (2)'!#REF!</definedName>
    <definedName name="DS_Proposal.pdf_page.1_652463802" localSheetId="0" hidden="1">'Walkthrough (2)'!#REF!</definedName>
    <definedName name="DS_Proposal_wt.pdf_page.1_19557303" localSheetId="0" hidden="1">'Walkthrough (2)'!$E$6</definedName>
    <definedName name="DS_Proposal_wt.pdf_page.1_213514541" localSheetId="0" hidden="1">'Walkthrough (2)'!$D$6</definedName>
    <definedName name="DS_Proposal_wt.pdf_page.1_220518314" localSheetId="0" hidden="1">'Walkthrough (2)'!$F$6</definedName>
    <definedName name="DS_Proposal_wt.pdf_page.1_630631547" localSheetId="0" hidden="1">'Walkthrough (2)'!$G$6</definedName>
    <definedName name="DS_Proposal_wt.pdf_page.1_661742368" localSheetId="0" hidden="1">'Walkthrough (2)'!$H$6</definedName>
    <definedName name="DS_Proposal_wt.pdf_page.1_923276305" localSheetId="0" hidden="1">'Walkthrough (2)'!#REF!</definedName>
    <definedName name="DS_Teams_Screenshot_from_Client_Call_order_confirmation.png.pdf_page.1_276561712" localSheetId="0" hidden="1">'Walkthrough (2)'!$F$7</definedName>
    <definedName name="DS_Teams_Screenshot_from_Client_Call_order_confirmation.png.pdf_page.1_496149676" localSheetId="0" hidden="1">'Walkthrough (2)'!$H$7</definedName>
    <definedName name="DS_Teams_Screenshot_from_Client_Call_order_confirmation.png.pdf_page.1_892408443" localSheetId="0" hidden="1">'Walkthrough (2)'!$D$7</definedName>
    <definedName name="EYCanvasAnswer">[1]Scoping!$H$10</definedName>
    <definedName name="inCurrencyCode">[1]Scoping!$D$10</definedName>
    <definedName name="inOverallEval">[1]Expectation!$C$33</definedName>
    <definedName name="inTolerableError">[1]Scoping!$D$8</definedName>
    <definedName name="PercentageHD">'[2]GAM Thresholds'!$B$19:$E$19</definedName>
    <definedName name="PercentageIN">'[2]GAM Thresholds'!$B$19:$B$26</definedName>
    <definedName name="PercentageTB">'[2]GAM Thresholds'!$B$19:$E$26</definedName>
    <definedName name="_xlnm.Print_Area" localSheetId="3">ToD!$A$4:$V$43</definedName>
    <definedName name="sd_format">"d-m-jjjj"</definedName>
    <definedName name="sdt_format">"d-m-jjjj  uu:mm"</definedName>
    <definedName name="TE">[2]Thresholds!$I$7</definedName>
    <definedName name="ThresholdHD">'[2]GAM Thresholds'!$B$3:$I$3</definedName>
    <definedName name="ThresholdIN">'[2]GAM Thresholds'!$B$3:$B$12</definedName>
    <definedName name="ThresholdTB">'[2]GAM Thresholds'!$B$3:$I$12</definedName>
    <definedName name="Z_Info">[2]Configuration!$B$18:$AD$5000,[2]Configuration!$Y$6:$Y$9,[2]Configuration!$Y$11:$Y$14</definedName>
    <definedName name="Z_Thresholds">[2]Thresholds!$C$12:$E$201,[2]Thresholds!$G$12:$G$201,[2]Thresholds!$C$205:$C$229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7" l="1"/>
  <c r="G8" i="6"/>
  <c r="G6" i="6"/>
  <c r="G37" i="1"/>
  <c r="G42" i="1" s="1"/>
  <c r="G36" i="1"/>
  <c r="G41" i="1" s="1"/>
  <c r="F36" i="1"/>
  <c r="F42" i="1" s="1"/>
  <c r="G35" i="1"/>
  <c r="G40" i="1" s="1"/>
  <c r="F35" i="1"/>
  <c r="F41" i="1" s="1"/>
  <c r="G34" i="1"/>
  <c r="G39" i="1" s="1"/>
  <c r="F34" i="1"/>
  <c r="F40" i="1" s="1"/>
  <c r="G33" i="1"/>
  <c r="G38" i="1" s="1"/>
  <c r="F33" i="1"/>
  <c r="F39" i="1" s="1"/>
  <c r="F32" i="1"/>
  <c r="F38" i="1" s="1"/>
  <c r="F31" i="1"/>
  <c r="F37" i="1" s="1"/>
  <c r="G19" i="1" l="1"/>
  <c r="G24" i="1" s="1"/>
  <c r="G18" i="1"/>
  <c r="G23" i="1" s="1"/>
  <c r="G17" i="1"/>
  <c r="G22" i="1" s="1"/>
  <c r="G15" i="1"/>
  <c r="G20" i="1" s="1"/>
  <c r="G16" i="1"/>
  <c r="G21" i="1" s="1"/>
  <c r="F18" i="1"/>
  <c r="F24" i="1" s="1"/>
  <c r="F17" i="1"/>
  <c r="F23" i="1" s="1"/>
  <c r="F16" i="1"/>
  <c r="F22" i="1" s="1"/>
  <c r="F15" i="1"/>
  <c r="F21" i="1" s="1"/>
  <c r="F14" i="1"/>
  <c r="F20" i="1" s="1"/>
  <c r="F13" i="1"/>
  <c r="F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tc={8030E5AB-89A4-484D-840D-0A7BE27FA471}</author>
    <author>tc={1956C1B3-AAB9-4A48-ACD7-B87264D9B4A8}</author>
  </authors>
  <commentList>
    <comment ref="H9" authorId="0" shapeId="0" xr:uid="{8030E5AB-89A4-484D-840D-0A7BE27FA471}">
      <text>
        <t>[Threaded comment]
Your version of Excel allows you to read this threaded comment; however, any edits to it will get removed if the file is opened in a newer version of Excel. Learn more: https://go.microsoft.com/fwlink/?linkid=870924
Comment:
    screenshot - because it also shows text recognition and scnapshot</t>
      </text>
    </comment>
    <comment ref="H12" authorId="1" shapeId="0" xr:uid="{1956C1B3-AAB9-4A48-ACD7-B87264D9B4A8}">
      <text>
        <t>[Threaded comment]
Your version of Excel allows you to read this threaded comment; however, any edits to it will get removed if the file is opened in a newer version of Excel. Learn more: https://go.microsoft.com/fwlink/?linkid=870924
Comment:
    hand written note</t>
      </text>
    </comment>
  </commentList>
</comments>
</file>

<file path=xl/sharedStrings.xml><?xml version="1.0" encoding="utf-8"?>
<sst xmlns="http://schemas.openxmlformats.org/spreadsheetml/2006/main" count="144" uniqueCount="71">
  <si>
    <t>Walkthrough</t>
  </si>
  <si>
    <t>Process step</t>
  </si>
  <si>
    <t>Document</t>
  </si>
  <si>
    <t>Supplier name</t>
  </si>
  <si>
    <t>Authorisation</t>
  </si>
  <si>
    <t>Document number</t>
  </si>
  <si>
    <t>Sum</t>
  </si>
  <si>
    <t>Total Amount</t>
  </si>
  <si>
    <t>Proposal</t>
  </si>
  <si>
    <t>Purchase order</t>
  </si>
  <si>
    <t>Hardware B. V.</t>
  </si>
  <si>
    <t>V</t>
  </si>
  <si>
    <t>X</t>
  </si>
  <si>
    <t>Order</t>
  </si>
  <si>
    <t>Screenshot</t>
  </si>
  <si>
    <t>HardwareB. V.</t>
  </si>
  <si>
    <t>N/A</t>
  </si>
  <si>
    <t>Invoice</t>
  </si>
  <si>
    <t>BEY1246578</t>
  </si>
  <si>
    <t>Payment</t>
  </si>
  <si>
    <t>Bank Statement</t>
  </si>
  <si>
    <t>Purchases Walkthrough</t>
  </si>
  <si>
    <t xml:space="preserve">How to document your Purchases Walkthrough with Manual Snipping
</t>
  </si>
  <si>
    <t>Authorised?</t>
  </si>
  <si>
    <t>Mathematically accurate?</t>
  </si>
  <si>
    <t>Check</t>
  </si>
  <si>
    <t>Test of detail - Operating expense</t>
  </si>
  <si>
    <t>Example inc.</t>
  </si>
  <si>
    <t>Sample Selected</t>
  </si>
  <si>
    <t>Delivery Note</t>
  </si>
  <si>
    <t>Comments</t>
  </si>
  <si>
    <t xml:space="preserve">Source </t>
  </si>
  <si>
    <t>GL #</t>
  </si>
  <si>
    <t>GL Description</t>
  </si>
  <si>
    <t>FY</t>
  </si>
  <si>
    <t>Amount</t>
  </si>
  <si>
    <t>Doc Date</t>
  </si>
  <si>
    <t>Supplier#</t>
  </si>
  <si>
    <t xml:space="preserve">Name                               </t>
  </si>
  <si>
    <t>Amount agrees</t>
  </si>
  <si>
    <t>Total same?</t>
  </si>
  <si>
    <t>Date agrees?</t>
  </si>
  <si>
    <t>bank acc # as per Invoice</t>
  </si>
  <si>
    <t>amount of bank payment as per GL</t>
  </si>
  <si>
    <t>Delivery relates to expense?</t>
  </si>
  <si>
    <t>Proof of delivery?</t>
  </si>
  <si>
    <t>Image</t>
  </si>
  <si>
    <t>Scan</t>
  </si>
  <si>
    <t>Word</t>
  </si>
  <si>
    <t>Excel</t>
  </si>
  <si>
    <t>OFFICE SUPPLIES</t>
  </si>
  <si>
    <t>217,66</t>
  </si>
  <si>
    <t>KODEX</t>
  </si>
  <si>
    <t>EDUCATION AND TRAINING</t>
  </si>
  <si>
    <t>1512,36</t>
  </si>
  <si>
    <t>OPENLANE</t>
  </si>
  <si>
    <t>RELOCATION COSTS</t>
  </si>
  <si>
    <t xml:space="preserve">EGENIA         </t>
  </si>
  <si>
    <t>INSURANCE</t>
  </si>
  <si>
    <t xml:space="preserve">LEASEPAGE       </t>
  </si>
  <si>
    <t>INSURANCE ALLOCATION</t>
  </si>
  <si>
    <t xml:space="preserve">XPRESS                    </t>
  </si>
  <si>
    <t>HEAT, LIGHT, POWER</t>
  </si>
  <si>
    <t>ARTWORK</t>
  </si>
  <si>
    <t>PROFESSIONAL SERVICES</t>
  </si>
  <si>
    <t xml:space="preserve">BCS  </t>
  </si>
  <si>
    <t>PROMOTIONS</t>
  </si>
  <si>
    <t xml:space="preserve">FHL INT              </t>
  </si>
  <si>
    <t>TRANSLATION FEES</t>
  </si>
  <si>
    <t>QUALITY TRAINING</t>
  </si>
  <si>
    <t>CONDAX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</si>
</sst>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 * #,##0\ ;_ * \(#,##0\);_ * &quot;-&quot;??_ ;_ @_ 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 tint="0.24994659260841701"/>
      <name val="EYInterstate Light"/>
    </font>
    <font>
      <sz val="8"/>
      <name val="EYInterstate Light"/>
    </font>
    <font>
      <sz val="11"/>
      <color rgb="FF3F3F7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rgb="FF011638"/>
      <name val="Jost SemiBold"/>
    </font>
    <font>
      <sz val="11"/>
      <color rgb="FF011638"/>
      <name val="Jost"/>
    </font>
    <font>
      <sz val="24"/>
      <color rgb="FF011638"/>
      <name val="Jost SemiBold"/>
    </font>
    <font>
      <b/>
      <sz val="24"/>
      <color rgb="FF011638"/>
      <name val="Jost"/>
    </font>
    <font>
      <b/>
      <sz val="14"/>
      <color rgb="FF011638"/>
      <name val="Jost"/>
    </font>
    <font>
      <sz val="14"/>
      <color rgb="FF011638"/>
      <name val="Jost"/>
    </font>
    <font>
      <sz val="36"/>
      <color theme="0"/>
      <name val="Jost SemiBold"/>
    </font>
    <font>
      <sz val="15"/>
      <color theme="0"/>
      <name val="Jost Medium"/>
    </font>
    <font>
      <sz val="12"/>
      <color rgb="FF011638"/>
      <name val="Jost"/>
    </font>
    <font>
      <sz val="11"/>
      <color theme="0"/>
      <name val="Jost"/>
    </font>
    <font>
      <u/>
      <sz val="11"/>
      <color theme="0"/>
      <name val="Jost"/>
    </font>
    <font>
      <sz val="18"/>
      <color rgb="FF011638"/>
      <name val="Jost SemiBold"/>
    </font>
    <font>
      <sz val="14"/>
      <color rgb="FF3F3F76"/>
      <name val="Jost Medium"/>
    </font>
    <font>
      <sz val="14"/>
      <color rgb="FF011638"/>
      <name val="Jost Medium"/>
    </font>
    <font>
      <sz val="18"/>
      <color rgb="FF011638"/>
      <name val="Jost"/>
    </font>
    <font>
      <sz val="16"/>
      <color rgb="FF011638"/>
      <name val="Jost SemiBold"/>
    </font>
    <font>
      <sz val="10"/>
      <color rgb="FF011638"/>
      <name val="Jost SemiBold"/>
    </font>
    <font>
      <sz val="11"/>
      <color rgb="FF011638"/>
      <name val="Jost SemiBold"/>
    </font>
    <font>
      <sz val="10"/>
      <color rgb="FF011638"/>
      <name val="Jost "/>
    </font>
    <font>
      <sz val="11"/>
      <color rgb="FF011638"/>
      <name val="Jost "/>
    </font>
    <font>
      <sz val="8"/>
      <color rgb="FF011638"/>
      <name val="Jost "/>
    </font>
    <font>
      <b/>
      <sz val="10"/>
      <color rgb="FF011638"/>
      <name val="Jost "/>
    </font>
    <font>
      <sz val="12"/>
      <color rgb="FF011638"/>
      <name val="Jost Medium"/>
    </font>
    <font>
      <b/>
      <sz val="8"/>
      <color rgb="FF011638"/>
      <name val="Jost "/>
    </font>
    <font>
      <b/>
      <sz val="9"/>
      <color rgb="FF011638"/>
      <name val="Jost "/>
    </font>
    <font>
      <sz val="9"/>
      <color rgb="FF011638"/>
      <name val="Jost "/>
    </font>
    <font>
      <i/>
      <sz val="15"/>
      <color rgb="FF011638"/>
      <name val="Jost"/>
    </font>
    <font>
      <sz val="18"/>
      <color theme="1"/>
      <name val="Calibri"/>
      <family val="2"/>
      <scheme val="minor"/>
    </font>
    <font>
      <sz val="16"/>
      <color theme="1"/>
      <name val="Jost"/>
    </font>
  </fonts>
  <fills count="9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01163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ck">
        <color auto="1"/>
      </bottom>
      <diagonal/>
    </border>
    <border>
      <left/>
      <right/>
      <top style="thin">
        <color rgb="FFFFFFFF"/>
      </top>
      <bottom style="thick">
        <color auto="1"/>
      </bottom>
      <diagonal/>
    </border>
    <border>
      <left/>
      <right style="thin">
        <color rgb="FFFFFFFF"/>
      </right>
      <top style="thin">
        <color rgb="FFFFFFFF"/>
      </top>
      <bottom style="thick">
        <color auto="1"/>
      </bottom>
      <diagonal/>
    </border>
    <border>
      <left style="thin">
        <color rgb="FFFFFFFF"/>
      </left>
      <right/>
      <top/>
      <bottom style="thick">
        <color auto="1"/>
      </bottom>
      <diagonal/>
    </border>
    <border>
      <left/>
      <right style="thin">
        <color rgb="FFFFFFFF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2">
    <xf numFmtId="0" fontId="0" fillId="0" borderId="0"/>
    <xf numFmtId="0" fontId="2" fillId="0" borderId="0"/>
    <xf numFmtId="166" fontId="3" fillId="0" borderId="0" applyFill="0" applyBorder="0" applyProtection="0">
      <alignment vertical="top"/>
    </xf>
    <xf numFmtId="0" fontId="4" fillId="0" borderId="0">
      <alignment vertical="center"/>
    </xf>
    <xf numFmtId="164" fontId="1" fillId="0" borderId="0" applyFont="0" applyFill="0" applyBorder="0" applyAlignment="0" applyProtection="0"/>
    <xf numFmtId="0" fontId="5" fillId="2" borderId="2"/>
    <xf numFmtId="4" fontId="8" fillId="3" borderId="2"/>
    <xf numFmtId="0" fontId="6" fillId="4" borderId="2"/>
    <xf numFmtId="0" fontId="7" fillId="5" borderId="2"/>
    <xf numFmtId="0" fontId="9" fillId="0" borderId="0" applyNumberFormat="0" applyFill="0" applyBorder="0" applyAlignment="0" applyProtection="0"/>
    <xf numFmtId="0" fontId="22" fillId="2" borderId="2"/>
    <xf numFmtId="165" fontId="1" fillId="0" borderId="0" applyFont="0" applyFill="0" applyBorder="0" applyAlignment="0" applyProtection="0"/>
  </cellStyleXfs>
  <cellXfs count="79">
    <xf numFmtId="0" fontId="0" fillId="0" borderId="0" xfId="0"/>
    <xf numFmtId="0" fontId="10" fillId="6" borderId="0" xfId="0" applyFont="1" applyFill="1"/>
    <xf numFmtId="0" fontId="11" fillId="6" borderId="0" xfId="0" applyFont="1" applyFill="1"/>
    <xf numFmtId="0" fontId="12" fillId="6" borderId="0" xfId="0" applyFont="1" applyFill="1"/>
    <xf numFmtId="0" fontId="13" fillId="6" borderId="0" xfId="0" applyFont="1" applyFill="1"/>
    <xf numFmtId="0" fontId="14" fillId="6" borderId="0" xfId="0" applyFont="1" applyFill="1"/>
    <xf numFmtId="0" fontId="0" fillId="6" borderId="0" xfId="0" applyFill="1"/>
    <xf numFmtId="0" fontId="15" fillId="6" borderId="0" xfId="0" applyFont="1" applyFill="1"/>
    <xf numFmtId="0" fontId="16" fillId="6" borderId="0" xfId="0" applyFont="1" applyFill="1" applyAlignment="1">
      <alignment horizontal="left" vertical="center"/>
    </xf>
    <xf numFmtId="0" fontId="18" fillId="6" borderId="0" xfId="0" applyFont="1" applyFill="1"/>
    <xf numFmtId="0" fontId="19" fillId="6" borderId="0" xfId="0" applyFont="1" applyFill="1"/>
    <xf numFmtId="0" fontId="20" fillId="6" borderId="0" xfId="9" applyFont="1" applyFill="1"/>
    <xf numFmtId="0" fontId="10" fillId="0" borderId="0" xfId="0" applyFont="1"/>
    <xf numFmtId="0" fontId="11" fillId="0" borderId="0" xfId="0" applyFont="1"/>
    <xf numFmtId="0" fontId="21" fillId="0" borderId="0" xfId="0" applyFont="1" applyAlignment="1">
      <alignment horizontal="centerContinuous"/>
    </xf>
    <xf numFmtId="0" fontId="15" fillId="0" borderId="0" xfId="0" applyFont="1"/>
    <xf numFmtId="0" fontId="22" fillId="0" borderId="3" xfId="10" applyFill="1" applyBorder="1" applyAlignment="1">
      <alignment horizontal="centerContinuous"/>
    </xf>
    <xf numFmtId="0" fontId="23" fillId="0" borderId="3" xfId="0" applyFont="1" applyBorder="1" applyAlignment="1">
      <alignment horizontal="centerContinuous"/>
    </xf>
    <xf numFmtId="0" fontId="21" fillId="0" borderId="0" xfId="0" applyFont="1"/>
    <xf numFmtId="0" fontId="24" fillId="0" borderId="4" xfId="0" applyFont="1" applyBorder="1"/>
    <xf numFmtId="0" fontId="23" fillId="0" borderId="0" xfId="0" applyFont="1"/>
    <xf numFmtId="0" fontId="19" fillId="0" borderId="0" xfId="0" applyFont="1"/>
    <xf numFmtId="0" fontId="25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1" fillId="0" borderId="0" xfId="1" applyFont="1" applyAlignment="1">
      <alignment horizontal="center"/>
    </xf>
    <xf numFmtId="0" fontId="31" fillId="0" borderId="0" xfId="1" applyFont="1"/>
    <xf numFmtId="0" fontId="31" fillId="0" borderId="0" xfId="1" applyFont="1" applyAlignment="1">
      <alignment wrapText="1"/>
    </xf>
    <xf numFmtId="0" fontId="32" fillId="0" borderId="8" xfId="0" applyFont="1" applyBorder="1"/>
    <xf numFmtId="0" fontId="32" fillId="0" borderId="9" xfId="0" applyFont="1" applyBorder="1"/>
    <xf numFmtId="0" fontId="32" fillId="0" borderId="10" xfId="0" applyFont="1" applyBorder="1"/>
    <xf numFmtId="0" fontId="32" fillId="0" borderId="10" xfId="0" applyFont="1" applyBorder="1" applyAlignment="1">
      <alignment horizontal="center"/>
    </xf>
    <xf numFmtId="0" fontId="29" fillId="0" borderId="10" xfId="0" applyFont="1" applyBorder="1"/>
    <xf numFmtId="0" fontId="33" fillId="0" borderId="0" xfId="0" applyFont="1" applyAlignment="1">
      <alignment wrapText="1"/>
    </xf>
    <xf numFmtId="2" fontId="28" fillId="0" borderId="0" xfId="4" applyNumberFormat="1" applyFont="1" applyAlignment="1">
      <alignment horizontal="center"/>
    </xf>
    <xf numFmtId="0" fontId="31" fillId="0" borderId="0" xfId="1" applyFont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left"/>
    </xf>
    <xf numFmtId="14" fontId="28" fillId="0" borderId="0" xfId="0" applyNumberFormat="1" applyFont="1" applyAlignment="1">
      <alignment horizontal="left"/>
    </xf>
    <xf numFmtId="0" fontId="34" fillId="0" borderId="1" xfId="3" applyFont="1" applyBorder="1" applyAlignment="1">
      <alignment horizontal="right" wrapText="1"/>
    </xf>
    <xf numFmtId="0" fontId="34" fillId="0" borderId="1" xfId="3" applyFont="1" applyBorder="1" applyAlignment="1">
      <alignment horizontal="center" wrapText="1"/>
    </xf>
    <xf numFmtId="0" fontId="34" fillId="0" borderId="1" xfId="3" applyFont="1" applyBorder="1" applyAlignment="1">
      <alignment horizontal="left" wrapText="1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horizontal="left" wrapText="1"/>
    </xf>
    <xf numFmtId="0" fontId="34" fillId="0" borderId="0" xfId="0" applyFont="1" applyAlignment="1">
      <alignment horizontal="center" wrapText="1"/>
    </xf>
    <xf numFmtId="0" fontId="34" fillId="0" borderId="1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/>
    <xf numFmtId="0" fontId="5" fillId="2" borderId="2" xfId="5"/>
    <xf numFmtId="0" fontId="7" fillId="5" borderId="2" xfId="8"/>
    <xf numFmtId="0" fontId="21" fillId="0" borderId="0" xfId="0" applyFont="1" applyAlignment="1">
      <alignment horizontal="right"/>
    </xf>
    <xf numFmtId="4" fontId="8" fillId="3" borderId="2" xfId="6"/>
    <xf numFmtId="0" fontId="6" fillId="4" borderId="2" xfId="7"/>
    <xf numFmtId="0" fontId="0" fillId="7" borderId="0" xfId="0" applyFill="1"/>
    <xf numFmtId="0" fontId="21" fillId="0" borderId="0" xfId="0" applyFont="1" applyAlignment="1">
      <alignment horizontal="left"/>
    </xf>
    <xf numFmtId="0" fontId="36" fillId="0" borderId="0" xfId="0" applyFont="1"/>
    <xf numFmtId="0" fontId="37" fillId="0" borderId="0" xfId="0" applyFont="1"/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6" borderId="0" xfId="0" applyFont="1" applyFill="1" applyAlignment="1">
      <alignment horizontal="left" vertical="center"/>
    </xf>
    <xf numFmtId="0" fontId="0" fillId="8" borderId="0" xfId="0" applyFill="1"/>
    <xf numFmtId="165" fontId="11" fillId="0" borderId="0" xfId="11" applyFont="1" applyBorder="1"/>
    <xf numFmtId="0" fontId="38" fillId="0" borderId="0" xfId="0" applyFont="1"/>
    <xf numFmtId="0" fontId="22" fillId="0" borderId="0" xfId="10" applyFill="1" applyBorder="1" applyAlignment="1">
      <alignment horizontal="centerContinuous"/>
    </xf>
    <xf numFmtId="0" fontId="23" fillId="0" borderId="0" xfId="0" applyFont="1" applyAlignment="1">
      <alignment horizontal="centerContinuous"/>
    </xf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</cellXfs>
  <cellStyles count="12">
    <cellStyle name="Comma" xfId="11" builtinId="3"/>
    <cellStyle name="Currency" xfId="4" builtinId="4"/>
    <cellStyle name="Exception Snip" xfId="8" xr:uid="{48EA1B4B-611F-454B-BA37-606BE9B0AFDE}"/>
    <cellStyle name="EY_Body" xfId="2" xr:uid="{00000000-0005-0000-0000-000001000000}"/>
    <cellStyle name="Hyperlink" xfId="9" builtinId="8"/>
    <cellStyle name="Normal" xfId="0" builtinId="0"/>
    <cellStyle name="Normal 2" xfId="3" xr:uid="{00000000-0005-0000-0000-000005000000}"/>
    <cellStyle name="Normal 4" xfId="1" xr:uid="{00000000-0005-0000-0000-000006000000}"/>
    <cellStyle name="Sum Snip" xfId="6" xr:uid="{44C84C41-510D-48F7-B797-0F984D372FB1}"/>
    <cellStyle name="Text Snip" xfId="5" xr:uid="{1FA441FF-A1FD-48DD-BB95-9598AA9B8391}"/>
    <cellStyle name="Text Snip 2" xfId="10" xr:uid="{8D1B66BC-AAFC-43F8-ABD7-12032C3286B9}"/>
    <cellStyle name="Validation Snip" xfId="7" xr:uid="{2AD6F3D9-9908-424D-964D-AA2B54D58FBB}"/>
  </cellStyles>
  <dxfs count="0"/>
  <tableStyles count="0" defaultTableStyle="TableStyleMedium2" defaultPivotStyle="PivotStyleLight16"/>
  <colors>
    <mruColors>
      <color rgb="FF0116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76200</xdr:rowOff>
    </xdr:from>
    <xdr:to>
      <xdr:col>1</xdr:col>
      <xdr:colOff>2105025</xdr:colOff>
      <xdr:row>1</xdr:row>
      <xdr:rowOff>630154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92BF44-0D3F-4B08-A040-A2FEC366E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289560"/>
          <a:ext cx="2105025" cy="553954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3</xdr:row>
      <xdr:rowOff>200025</xdr:rowOff>
    </xdr:from>
    <xdr:to>
      <xdr:col>6</xdr:col>
      <xdr:colOff>325755</xdr:colOff>
      <xdr:row>11</xdr:row>
      <xdr:rowOff>72390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4CB338E-0E4D-4F95-B95E-14A35AF10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2350" y="1352550"/>
          <a:ext cx="3049905" cy="27108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tasnipper.sharepoint.com/Users/nlvoet05/Documents/Zakelijk/Enablement/Wem%20Hackathon/One%20Click%20Workbook/Versions%20of%20tool/181119.04%20OneClickWorkbook.xla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tasnipper.sharepoint.com/Users/nlloos04/Desktop/OneClickWorkbook/OneClickWorkbookv4.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lation"/>
      <sheetName val="Currency Codes"/>
      <sheetName val="cdProfile"/>
      <sheetName val="cdProfileComp"/>
      <sheetName val="cdAccounts"/>
      <sheetName val="cdAccountsComp"/>
      <sheetName val="cdNotsigAcc"/>
      <sheetName val="cdPSPs"/>
      <sheetName val="csPSPsComp"/>
      <sheetName val="cdRisks"/>
      <sheetName val="cdRisksComp"/>
      <sheetName val="cdWCGWCodes"/>
      <sheetName val="cdWCGWCodesComp"/>
      <sheetName val="cdWCGWs"/>
      <sheetName val="cdWCGWsComp"/>
      <sheetName val="Work"/>
      <sheetName val="Scoping"/>
      <sheetName val="Configuration"/>
      <sheetName val="Lead Template"/>
      <sheetName val="POSPsheet"/>
      <sheetName val="POSPDetail"/>
      <sheetName val="Audit Plan"/>
      <sheetName val="Risks"/>
      <sheetName val="CRA Summary"/>
      <sheetName val="GL &amp; Mapping helper"/>
      <sheetName val="GL &amp; Mapping"/>
      <sheetName val="Dummy"/>
      <sheetName val="Expectation"/>
      <sheetName val="Variance threshold"/>
      <sheetName val="EY Canvas data diagnost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lation"/>
      <sheetName val="Currency Codes"/>
      <sheetName val="cdProfile"/>
      <sheetName val="cdProfileComp"/>
      <sheetName val="cdAccounts"/>
      <sheetName val="cdAccountsComp"/>
      <sheetName val="cdNotsigAcc"/>
      <sheetName val="cdPSPs"/>
      <sheetName val="csPSPsComp"/>
      <sheetName val="cdRisks"/>
      <sheetName val="cdRisksComp"/>
      <sheetName val="cdWCGWCodes"/>
      <sheetName val="cdWCGWCodesComp"/>
      <sheetName val="cdWCGWs"/>
      <sheetName val="cdWCGWsComp"/>
      <sheetName val="Work"/>
      <sheetName val="Scoping"/>
      <sheetName val="Configuration"/>
      <sheetName val="Lead Template"/>
      <sheetName val="Audit Plan"/>
      <sheetName val="Risks"/>
      <sheetName val="CRA Summary"/>
      <sheetName val="GL &amp; Mapping"/>
      <sheetName val="Thresholds"/>
      <sheetName val="GAM Thresholds"/>
      <sheetName val="C01-Confirmations"/>
      <sheetName val="E02-Conf. and subs. receipts"/>
      <sheetName val="E03-Rollforward"/>
      <sheetName val="E04.1-AR cutoff-Invoice"/>
      <sheetName val="E04.2-AR cutoff-Deliv"/>
      <sheetName val="F01 Observ. counts"/>
      <sheetName val="F02-Confirmation"/>
      <sheetName val="F04-Roll-forward"/>
      <sheetName val="F05.1-cut-off (sales)"/>
      <sheetName val="F05.2-cut-off (Purch)"/>
      <sheetName val="F06-Valuation"/>
      <sheetName val="F07-NRV"/>
      <sheetName val="K01-Reconcile with GL"/>
      <sheetName val="K02-additions &amp; dispos."/>
      <sheetName val="K04-Depreciation"/>
      <sheetName val="K05-Impairment"/>
      <sheetName val="N03-cut-off"/>
      <sheetName val="N04 Sear. Un. Trad. Pay"/>
      <sheetName val="P01.1-Prov. (Litigations)"/>
      <sheetName val="P01.2-Prov (Accr liab)"/>
      <sheetName val="T01-T04- Reconciliation"/>
      <sheetName val="Expectation"/>
      <sheetName val="Variance threshold"/>
      <sheetName val="EY Canvas data diagnostic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ujtaba Rai" id="{3BD61B88-7A4E-43B3-B042-E1A239093B7B}" userId="S::mujtaba.rai@datasnipper.com::dae5584a-75f1-4303-838a-f5c143258ac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22-03-07T13:30:41.38" personId="{3BD61B88-7A4E-43B3-B042-E1A239093B7B}" id="{8030E5AB-89A4-484D-840D-0A7BE27FA471}">
    <text>screenshot - because it also shows text recognition and scnapshot</text>
  </threadedComment>
  <threadedComment ref="H12" dT="2022-03-07T14:43:52.55" personId="{3BD61B88-7A4E-43B3-B042-E1A239093B7B}" id="{1956C1B3-AAB9-4A48-ACD7-B87264D9B4A8}">
    <text>hand written note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50837-66D8-4C89-8235-0749591F7D27}">
  <dimension ref="B2:L18"/>
  <sheetViews>
    <sheetView showGridLines="0" zoomScale="60" zoomScaleNormal="60" workbookViewId="0">
      <selection activeCell="D13" sqref="D13"/>
    </sheetView>
  </sheetViews>
  <sheetFormatPr defaultColWidth="9.109375" defaultRowHeight="13.8"/>
  <cols>
    <col min="1" max="1" width="3.44140625" style="13" customWidth="1"/>
    <col min="2" max="2" width="20.88671875" style="13" bestFit="1" customWidth="1"/>
    <col min="3" max="3" width="27.5546875" style="13" customWidth="1"/>
    <col min="4" max="5" width="23.88671875" style="13" customWidth="1"/>
    <col min="6" max="6" width="30.109375" style="13" bestFit="1" customWidth="1"/>
    <col min="7" max="7" width="12.88671875" style="13" customWidth="1"/>
    <col min="8" max="8" width="22.44140625" style="13" customWidth="1"/>
    <col min="9" max="10" width="9.109375" style="13"/>
    <col min="11" max="12" width="15.44140625" style="13" customWidth="1"/>
    <col min="13" max="14" width="19.33203125" style="13" customWidth="1"/>
    <col min="15" max="15" width="15.88671875" style="13" bestFit="1" customWidth="1"/>
    <col min="16" max="16" width="14.109375" style="13" customWidth="1"/>
    <col min="17" max="17" width="10.5546875" style="13" bestFit="1" customWidth="1"/>
    <col min="18" max="18" width="11.5546875" style="13" bestFit="1" customWidth="1"/>
    <col min="19" max="19" width="14.33203125" style="13" bestFit="1" customWidth="1"/>
    <col min="20" max="16384" width="9.109375" style="13"/>
  </cols>
  <sheetData>
    <row r="2" spans="2:12" ht="44.4">
      <c r="B2" s="12" t="s">
        <v>0</v>
      </c>
      <c r="C2" s="12"/>
      <c r="D2" s="12"/>
      <c r="E2" s="12"/>
    </row>
    <row r="3" spans="2:12" ht="22.8">
      <c r="H3" s="14"/>
    </row>
    <row r="4" spans="2:12" ht="18" thickBot="1">
      <c r="B4" s="15"/>
      <c r="C4" s="15"/>
      <c r="D4" s="16"/>
      <c r="E4" s="16"/>
      <c r="F4" s="17"/>
      <c r="G4" s="17"/>
      <c r="H4" s="17"/>
    </row>
    <row r="5" spans="2:12" ht="22.8">
      <c r="B5" s="18" t="s">
        <v>1</v>
      </c>
      <c r="C5" s="62" t="s">
        <v>2</v>
      </c>
      <c r="D5" s="58" t="s">
        <v>3</v>
      </c>
      <c r="E5" s="58" t="s">
        <v>4</v>
      </c>
      <c r="F5" s="58" t="s">
        <v>5</v>
      </c>
      <c r="G5" s="58" t="s">
        <v>6</v>
      </c>
      <c r="H5" s="58" t="s">
        <v>7</v>
      </c>
    </row>
    <row r="6" spans="2:12" ht="22.8">
      <c r="B6" s="19" t="s">
        <v>8</v>
      </c>
      <c r="C6" s="63" t="s">
        <v>9</v>
      </c>
      <c r="D6" s="56" t="s">
        <v>10</v>
      </c>
      <c r="E6" s="60" t="s">
        <v>11</v>
      </c>
      <c r="F6" s="57" t="s">
        <v>12</v>
      </c>
      <c r="G6" s="59">
        <f xml:space="preserve"> 33146.82 + 8811.18</f>
        <v>41958</v>
      </c>
      <c r="H6" s="56">
        <v>41958</v>
      </c>
    </row>
    <row r="7" spans="2:12" ht="22.8">
      <c r="B7" s="19" t="s">
        <v>13</v>
      </c>
      <c r="C7" s="63" t="s">
        <v>14</v>
      </c>
      <c r="D7" s="56" t="s">
        <v>15</v>
      </c>
      <c r="E7" s="61" t="s">
        <v>16</v>
      </c>
      <c r="F7" s="56">
        <v>1252760</v>
      </c>
      <c r="G7" s="61" t="s">
        <v>16</v>
      </c>
      <c r="H7" s="56">
        <v>41958</v>
      </c>
    </row>
    <row r="8" spans="2:12" ht="22.8">
      <c r="B8" s="19" t="s">
        <v>17</v>
      </c>
      <c r="C8" s="63" t="s">
        <v>17</v>
      </c>
      <c r="D8" s="56" t="s">
        <v>10</v>
      </c>
      <c r="E8" s="61" t="s">
        <v>16</v>
      </c>
      <c r="F8" s="56" t="s">
        <v>18</v>
      </c>
      <c r="G8" s="59">
        <f xml:space="preserve"> 33146.82 + 8811.18</f>
        <v>41958</v>
      </c>
      <c r="H8" s="56">
        <v>41958</v>
      </c>
    </row>
    <row r="9" spans="2:12" ht="22.8">
      <c r="B9" s="19" t="s">
        <v>19</v>
      </c>
      <c r="C9" s="63" t="s">
        <v>20</v>
      </c>
      <c r="D9" s="56" t="s">
        <v>10</v>
      </c>
      <c r="E9" s="61" t="s">
        <v>16</v>
      </c>
      <c r="F9" s="61" t="s">
        <v>16</v>
      </c>
      <c r="G9" s="61" t="s">
        <v>16</v>
      </c>
      <c r="H9" s="56">
        <v>-41958</v>
      </c>
      <c r="L9"/>
    </row>
    <row r="10" spans="2:12" ht="17.399999999999999">
      <c r="B10" s="15"/>
      <c r="C10" s="15"/>
      <c r="D10" s="15"/>
      <c r="E10" s="15"/>
      <c r="F10" s="20"/>
      <c r="G10" s="20"/>
    </row>
    <row r="11" spans="2:12" ht="17.399999999999999">
      <c r="B11" s="15"/>
      <c r="C11" s="15"/>
      <c r="D11" s="15"/>
      <c r="E11" s="15"/>
      <c r="F11" s="20"/>
      <c r="G11" s="20"/>
    </row>
    <row r="12" spans="2:12" ht="17.399999999999999">
      <c r="B12" s="15"/>
      <c r="C12" s="15"/>
      <c r="D12" s="15"/>
      <c r="E12" s="15"/>
      <c r="F12" s="20"/>
      <c r="G12" s="20"/>
    </row>
    <row r="13" spans="2:12" ht="14.4">
      <c r="F13"/>
    </row>
    <row r="16" spans="2:12" ht="32.25" customHeight="1"/>
    <row r="18" spans="2:5">
      <c r="B18" s="21"/>
      <c r="C18" s="21"/>
      <c r="D18" s="21"/>
      <c r="E18" s="21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86C56-F461-409C-93D5-AB2D093E799E}">
  <dimension ref="B2:D23"/>
  <sheetViews>
    <sheetView showGridLines="0" tabSelected="1" workbookViewId="0">
      <selection activeCell="B17" sqref="B17"/>
    </sheetView>
  </sheetViews>
  <sheetFormatPr defaultColWidth="9.109375" defaultRowHeight="13.8"/>
  <cols>
    <col min="1" max="1" width="7.109375" style="2" customWidth="1"/>
    <col min="2" max="2" width="69.5546875" style="2" customWidth="1"/>
    <col min="3" max="3" width="55.33203125" style="2" customWidth="1"/>
    <col min="4" max="4" width="35.109375" style="2" customWidth="1"/>
    <col min="5" max="5" width="14" style="2" customWidth="1"/>
    <col min="6" max="7" width="27.44140625" style="2" bestFit="1" customWidth="1"/>
    <col min="8" max="12" width="9.109375" style="2"/>
    <col min="13" max="14" width="15.44140625" style="2" customWidth="1"/>
    <col min="15" max="16" width="19.33203125" style="2" customWidth="1"/>
    <col min="17" max="17" width="15.88671875" style="2" bestFit="1" customWidth="1"/>
    <col min="18" max="18" width="14.109375" style="2" customWidth="1"/>
    <col min="19" max="19" width="10.5546875" style="2" bestFit="1" customWidth="1"/>
    <col min="20" max="20" width="11.5546875" style="2" bestFit="1" customWidth="1"/>
    <col min="21" max="21" width="14.33203125" style="2" bestFit="1" customWidth="1"/>
    <col min="22" max="16384" width="9.109375" style="2"/>
  </cols>
  <sheetData>
    <row r="2" spans="2:4" ht="44.4">
      <c r="B2" s="1"/>
      <c r="C2" s="1"/>
    </row>
    <row r="4" spans="2:4" ht="30">
      <c r="B4" s="3"/>
      <c r="C4" s="4"/>
    </row>
    <row r="5" spans="2:4" ht="17.399999999999999">
      <c r="C5" s="5"/>
      <c r="D5" s="6"/>
    </row>
    <row r="6" spans="2:4" ht="17.399999999999999">
      <c r="B6" s="7"/>
      <c r="C6" s="5"/>
      <c r="D6" s="6"/>
    </row>
    <row r="7" spans="2:4" ht="44.4">
      <c r="B7" s="8" t="s">
        <v>21</v>
      </c>
      <c r="D7" s="6"/>
    </row>
    <row r="8" spans="2:4" ht="18.600000000000001">
      <c r="B8" s="67" t="s">
        <v>22</v>
      </c>
      <c r="C8" s="7"/>
      <c r="D8" s="6"/>
    </row>
    <row r="9" spans="2:4" ht="17.399999999999999">
      <c r="B9" s="7"/>
      <c r="C9" s="7"/>
      <c r="D9" s="6"/>
    </row>
    <row r="10" spans="2:4" ht="17.399999999999999">
      <c r="B10" s="7"/>
      <c r="C10" s="7"/>
      <c r="D10" s="6"/>
    </row>
    <row r="11" spans="2:4" ht="17.399999999999999">
      <c r="B11" s="7"/>
      <c r="C11" s="5"/>
      <c r="D11" s="6"/>
    </row>
    <row r="12" spans="2:4" ht="14.4">
      <c r="D12" s="6"/>
    </row>
    <row r="13" spans="2:4" ht="15.6">
      <c r="B13" s="9"/>
      <c r="D13" s="6"/>
    </row>
    <row r="14" spans="2:4" ht="14.4">
      <c r="D14" s="6"/>
    </row>
    <row r="15" spans="2:4" ht="14.4">
      <c r="D15" s="6"/>
    </row>
    <row r="16" spans="2:4" ht="14.4">
      <c r="D16" s="6"/>
    </row>
    <row r="17" spans="2:4" ht="14.4">
      <c r="D17" s="6"/>
    </row>
    <row r="18" spans="2:4" ht="14.4">
      <c r="D18" s="6"/>
    </row>
    <row r="19" spans="2:4" ht="24.75" customHeight="1"/>
    <row r="21" spans="2:4">
      <c r="B21" s="10"/>
    </row>
    <row r="22" spans="2:4">
      <c r="D22" s="11"/>
    </row>
    <row r="23" spans="2:4">
      <c r="D23" s="1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4A41-017C-4176-B164-087C1F9C7C0D}">
  <dimension ref="A1:G7"/>
  <sheetViews>
    <sheetView showGridLines="0" zoomScaleNormal="100" workbookViewId="0">
      <selection activeCell="F13" sqref="F13"/>
    </sheetView>
  </sheetViews>
  <sheetFormatPr defaultRowHeight="14.4"/>
  <cols>
    <col min="1" max="1" width="16.109375" customWidth="1"/>
    <col min="2" max="2" width="23.88671875" bestFit="1" customWidth="1"/>
    <col min="3" max="3" width="21.6640625" bestFit="1" customWidth="1"/>
    <col min="4" max="4" width="29.6640625" bestFit="1" customWidth="1"/>
    <col min="5" max="5" width="22.109375" bestFit="1" customWidth="1"/>
    <col min="6" max="6" width="18.33203125" customWidth="1"/>
  </cols>
  <sheetData>
    <row r="1" spans="1:7" ht="23.4">
      <c r="A1" s="70" t="s">
        <v>21</v>
      </c>
      <c r="B1" s="64"/>
      <c r="D1" s="70"/>
      <c r="E1" s="64"/>
      <c r="F1" s="64"/>
    </row>
    <row r="2" spans="1:7" ht="17.399999999999999">
      <c r="A2" s="15"/>
      <c r="B2" s="71"/>
      <c r="C2" s="72"/>
      <c r="D2" s="72"/>
      <c r="E2" s="71"/>
      <c r="F2" s="72"/>
      <c r="G2" s="72"/>
    </row>
    <row r="3" spans="1:7" s="66" customFormat="1" ht="31.5" customHeight="1" thickBot="1">
      <c r="A3" s="65" t="s">
        <v>1</v>
      </c>
      <c r="B3" s="73" t="s">
        <v>3</v>
      </c>
      <c r="C3" s="73" t="s">
        <v>7</v>
      </c>
      <c r="D3" s="73" t="s">
        <v>5</v>
      </c>
      <c r="E3" s="73" t="s">
        <v>23</v>
      </c>
      <c r="F3" s="74" t="s">
        <v>24</v>
      </c>
      <c r="G3" s="74" t="s">
        <v>25</v>
      </c>
    </row>
    <row r="4" spans="1:7">
      <c r="A4" s="13" t="s">
        <v>8</v>
      </c>
      <c r="G4" s="69">
        <f>C4-F4</f>
        <v>0</v>
      </c>
    </row>
    <row r="5" spans="1:7">
      <c r="A5" s="13" t="s">
        <v>13</v>
      </c>
      <c r="E5" s="68"/>
      <c r="F5" s="68"/>
      <c r="G5" s="68"/>
    </row>
    <row r="6" spans="1:7">
      <c r="A6" s="13" t="s">
        <v>17</v>
      </c>
      <c r="E6" s="68"/>
      <c r="F6" s="68"/>
      <c r="G6" s="68"/>
    </row>
    <row r="7" spans="1:7">
      <c r="A7" s="13" t="s">
        <v>19</v>
      </c>
      <c r="E7" s="68"/>
      <c r="F7" s="68"/>
      <c r="G7" s="6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wPOSPsheet2">
    <tabColor theme="1" tint="0.34998626667073579"/>
  </sheetPr>
  <dimension ref="A1:W43"/>
  <sheetViews>
    <sheetView showGridLines="0" zoomScaleNormal="100" workbookViewId="0">
      <pane ySplit="4" topLeftCell="A5" activePane="bottomLeft" state="frozen"/>
      <selection pane="bottomLeft" activeCell="E10" sqref="E10"/>
    </sheetView>
  </sheetViews>
  <sheetFormatPr defaultColWidth="9.109375" defaultRowHeight="13.8"/>
  <cols>
    <col min="1" max="1" width="9.33203125" style="29" bestFit="1" customWidth="1"/>
    <col min="2" max="2" width="10.33203125" style="28" customWidth="1"/>
    <col min="3" max="3" width="16.44140625" style="27" customWidth="1"/>
    <col min="4" max="4" width="9.33203125" style="28" bestFit="1" customWidth="1"/>
    <col min="5" max="5" width="12.109375" style="26" customWidth="1"/>
    <col min="6" max="6" width="9.33203125" style="27" bestFit="1" customWidth="1"/>
    <col min="7" max="7" width="10.109375" style="27" bestFit="1" customWidth="1"/>
    <col min="8" max="8" width="9.33203125" style="28" bestFit="1" customWidth="1"/>
    <col min="9" max="9" width="12.109375" style="27" customWidth="1"/>
    <col min="10" max="10" width="11.6640625" style="29" bestFit="1" customWidth="1"/>
    <col min="11" max="11" width="13" style="29" customWidth="1"/>
    <col min="12" max="12" width="12.44140625" style="29" customWidth="1"/>
    <col min="13" max="13" width="22.33203125" style="29" customWidth="1"/>
    <col min="14" max="14" width="10.5546875" style="29" customWidth="1"/>
    <col min="15" max="15" width="1.88671875" style="29" customWidth="1"/>
    <col min="16" max="16" width="14" style="29" customWidth="1"/>
    <col min="17" max="17" width="9.109375" style="29"/>
    <col min="18" max="18" width="10.6640625" style="29" customWidth="1"/>
    <col min="19" max="19" width="17.44140625" style="29" customWidth="1"/>
    <col min="20" max="20" width="17" style="29" customWidth="1"/>
    <col min="21" max="21" width="10.33203125" style="29" customWidth="1"/>
    <col min="22" max="16384" width="9.109375" style="29"/>
  </cols>
  <sheetData>
    <row r="1" spans="1:23" ht="20.399999999999999">
      <c r="A1" s="22" t="s">
        <v>26</v>
      </c>
      <c r="B1" s="23"/>
      <c r="C1" s="24"/>
      <c r="D1" s="25"/>
    </row>
    <row r="2" spans="1:23" ht="20.399999999999999">
      <c r="A2" s="22" t="s">
        <v>27</v>
      </c>
      <c r="B2" s="23"/>
      <c r="C2" s="24"/>
      <c r="D2" s="25"/>
    </row>
    <row r="3" spans="1:23" ht="20.399999999999999">
      <c r="A3" s="78">
        <v>44561</v>
      </c>
      <c r="B3" s="78"/>
      <c r="C3" s="24"/>
      <c r="D3" s="25"/>
    </row>
    <row r="4" spans="1:23">
      <c r="A4" s="30"/>
      <c r="B4" s="31"/>
      <c r="C4" s="32"/>
      <c r="D4" s="31"/>
      <c r="F4" s="32"/>
      <c r="G4" s="32"/>
      <c r="H4" s="31"/>
      <c r="I4" s="32"/>
      <c r="J4" s="33"/>
      <c r="K4" s="33"/>
      <c r="L4" s="34"/>
      <c r="M4" s="34"/>
      <c r="N4" s="34"/>
      <c r="O4" s="34"/>
      <c r="P4" s="34"/>
      <c r="Q4" s="34"/>
      <c r="R4" s="35"/>
      <c r="S4" s="35"/>
      <c r="T4" s="34"/>
      <c r="U4" s="34"/>
      <c r="V4" s="34"/>
    </row>
    <row r="5" spans="1:23" ht="15.6" thickBot="1">
      <c r="A5" s="75" t="s">
        <v>28</v>
      </c>
      <c r="B5" s="76"/>
      <c r="C5" s="76"/>
      <c r="D5" s="76"/>
      <c r="E5" s="76"/>
      <c r="F5" s="76"/>
      <c r="G5" s="76"/>
      <c r="H5" s="76"/>
      <c r="I5" s="77"/>
      <c r="J5" s="36"/>
      <c r="K5" s="36" t="s">
        <v>17</v>
      </c>
      <c r="L5" s="37"/>
      <c r="M5" s="38" t="s">
        <v>20</v>
      </c>
      <c r="N5" s="38"/>
      <c r="O5" s="39"/>
      <c r="P5" s="38" t="s">
        <v>29</v>
      </c>
      <c r="Q5" s="38"/>
      <c r="R5" s="40"/>
      <c r="S5" s="38" t="s">
        <v>30</v>
      </c>
      <c r="T5" s="38"/>
      <c r="U5" s="37"/>
      <c r="V5" s="41"/>
    </row>
    <row r="6" spans="1:23" s="55" customFormat="1" ht="39.6" customHeight="1" thickTop="1">
      <c r="A6" s="47" t="s">
        <v>31</v>
      </c>
      <c r="B6" s="48" t="s">
        <v>32</v>
      </c>
      <c r="C6" s="49" t="s">
        <v>33</v>
      </c>
      <c r="D6" s="48" t="s">
        <v>34</v>
      </c>
      <c r="E6" s="50" t="s">
        <v>35</v>
      </c>
      <c r="F6" s="51" t="s">
        <v>2</v>
      </c>
      <c r="G6" s="51" t="s">
        <v>36</v>
      </c>
      <c r="H6" s="50" t="s">
        <v>37</v>
      </c>
      <c r="I6" s="51" t="s">
        <v>38</v>
      </c>
      <c r="J6" s="50" t="s">
        <v>39</v>
      </c>
      <c r="K6" s="50" t="s">
        <v>40</v>
      </c>
      <c r="L6" s="50" t="s">
        <v>41</v>
      </c>
      <c r="M6" s="50" t="s">
        <v>42</v>
      </c>
      <c r="N6" s="50" t="s">
        <v>43</v>
      </c>
      <c r="O6" s="52"/>
      <c r="P6" s="50" t="s">
        <v>44</v>
      </c>
      <c r="Q6" s="50" t="s">
        <v>45</v>
      </c>
      <c r="R6" s="53" t="s">
        <v>46</v>
      </c>
      <c r="S6" s="53" t="s">
        <v>47</v>
      </c>
      <c r="T6" s="53" t="s">
        <v>48</v>
      </c>
      <c r="U6" s="53" t="s">
        <v>49</v>
      </c>
      <c r="V6" s="54"/>
      <c r="W6" s="54"/>
    </row>
    <row r="7" spans="1:23" ht="14.4">
      <c r="A7" s="44">
        <v>4174</v>
      </c>
      <c r="B7" s="26">
        <v>3185</v>
      </c>
      <c r="C7" s="45" t="s">
        <v>50</v>
      </c>
      <c r="D7" s="26">
        <v>2018</v>
      </c>
      <c r="E7" s="42" t="s">
        <v>51</v>
      </c>
      <c r="F7" s="45">
        <v>21700510</v>
      </c>
      <c r="G7" s="46">
        <v>43190</v>
      </c>
      <c r="H7" s="26">
        <v>215391</v>
      </c>
      <c r="I7" s="45" t="s">
        <v>52</v>
      </c>
      <c r="J7"/>
      <c r="K7"/>
      <c r="L7"/>
    </row>
    <row r="8" spans="1:23">
      <c r="A8" s="44">
        <v>5235</v>
      </c>
      <c r="B8" s="26">
        <v>3186</v>
      </c>
      <c r="C8" s="45" t="s">
        <v>53</v>
      </c>
      <c r="D8" s="26">
        <v>2018</v>
      </c>
      <c r="E8" s="42" t="s">
        <v>54</v>
      </c>
      <c r="F8" s="45">
        <v>21700303</v>
      </c>
      <c r="G8" s="46">
        <v>43158</v>
      </c>
      <c r="H8" s="26">
        <v>214396</v>
      </c>
      <c r="I8" s="45" t="s">
        <v>55</v>
      </c>
    </row>
    <row r="9" spans="1:23">
      <c r="A9" s="44">
        <v>3933</v>
      </c>
      <c r="B9" s="26">
        <v>3496</v>
      </c>
      <c r="C9" s="45" t="s">
        <v>56</v>
      </c>
      <c r="D9" s="26">
        <v>2018</v>
      </c>
      <c r="E9" s="42">
        <v>1170.6099999999999</v>
      </c>
      <c r="F9" s="45">
        <v>21701487</v>
      </c>
      <c r="G9" s="46">
        <v>43418</v>
      </c>
      <c r="H9" s="26">
        <v>214503</v>
      </c>
      <c r="I9" s="45" t="s">
        <v>57</v>
      </c>
      <c r="Q9" s="34"/>
      <c r="R9" s="34"/>
      <c r="S9" s="34"/>
      <c r="T9" s="34"/>
    </row>
    <row r="10" spans="1:23">
      <c r="A10" s="44">
        <v>253</v>
      </c>
      <c r="B10" s="26">
        <v>3255</v>
      </c>
      <c r="C10" s="45" t="s">
        <v>58</v>
      </c>
      <c r="D10" s="26">
        <v>2018</v>
      </c>
      <c r="E10" s="42">
        <v>35816.61</v>
      </c>
      <c r="F10" s="45">
        <v>21700646</v>
      </c>
      <c r="G10" s="46">
        <v>43163</v>
      </c>
      <c r="H10" s="26">
        <v>215171</v>
      </c>
      <c r="I10" s="45" t="s">
        <v>59</v>
      </c>
      <c r="Q10" s="34"/>
      <c r="R10" s="34"/>
      <c r="S10" s="34"/>
      <c r="T10" s="34"/>
    </row>
    <row r="11" spans="1:23">
      <c r="A11" s="44">
        <v>5391</v>
      </c>
      <c r="B11" s="26">
        <v>3260</v>
      </c>
      <c r="C11" s="45" t="s">
        <v>60</v>
      </c>
      <c r="D11" s="26">
        <v>2018</v>
      </c>
      <c r="E11" s="42">
        <v>6727.63</v>
      </c>
      <c r="F11" s="45">
        <v>21701520</v>
      </c>
      <c r="G11" s="46">
        <v>43412</v>
      </c>
      <c r="H11" s="26">
        <v>213125</v>
      </c>
      <c r="I11" s="45" t="s">
        <v>61</v>
      </c>
      <c r="Q11" s="34"/>
      <c r="R11" s="34"/>
      <c r="S11" s="34"/>
      <c r="T11" s="34"/>
    </row>
    <row r="12" spans="1:23">
      <c r="A12" s="44">
        <v>3410</v>
      </c>
      <c r="B12" s="26">
        <v>3250</v>
      </c>
      <c r="C12" s="45" t="s">
        <v>62</v>
      </c>
      <c r="D12" s="26">
        <v>2018</v>
      </c>
      <c r="E12" s="42">
        <v>465.75</v>
      </c>
      <c r="F12" s="45">
        <v>21700036</v>
      </c>
      <c r="G12" s="46">
        <v>43109</v>
      </c>
      <c r="H12" s="26">
        <v>214503</v>
      </c>
      <c r="I12" s="45" t="s">
        <v>57</v>
      </c>
      <c r="Q12" s="34"/>
      <c r="R12" s="34"/>
      <c r="S12" s="34"/>
      <c r="T12" s="34"/>
    </row>
    <row r="13" spans="1:23">
      <c r="A13" s="44">
        <v>5235</v>
      </c>
      <c r="B13" s="26">
        <v>3025</v>
      </c>
      <c r="C13" s="45" t="s">
        <v>63</v>
      </c>
      <c r="D13" s="26">
        <v>2018</v>
      </c>
      <c r="E13" s="42">
        <v>900.47</v>
      </c>
      <c r="F13" s="45">
        <f>F7+6</f>
        <v>21700516</v>
      </c>
      <c r="G13" s="46">
        <v>43242</v>
      </c>
      <c r="H13" s="26">
        <v>214503</v>
      </c>
      <c r="I13" s="45" t="s">
        <v>57</v>
      </c>
      <c r="Q13" s="34"/>
      <c r="R13" s="34"/>
      <c r="S13" s="34"/>
      <c r="T13" s="34"/>
    </row>
    <row r="14" spans="1:23">
      <c r="A14" s="44">
        <v>3933</v>
      </c>
      <c r="B14" s="26">
        <v>3455</v>
      </c>
      <c r="C14" s="45" t="s">
        <v>64</v>
      </c>
      <c r="D14" s="26">
        <v>2018</v>
      </c>
      <c r="E14" s="42">
        <v>4275.04</v>
      </c>
      <c r="F14" s="45">
        <f t="shared" ref="F14:F23" si="0">F8+6</f>
        <v>21700309</v>
      </c>
      <c r="G14" s="46">
        <v>43436</v>
      </c>
      <c r="H14" s="26">
        <v>215171</v>
      </c>
      <c r="I14" s="45" t="s">
        <v>65</v>
      </c>
      <c r="Q14" s="34"/>
      <c r="R14" s="34"/>
      <c r="S14" s="34"/>
      <c r="T14" s="34"/>
    </row>
    <row r="15" spans="1:23">
      <c r="A15" s="44">
        <v>253</v>
      </c>
      <c r="B15" s="26">
        <v>3460</v>
      </c>
      <c r="C15" s="45" t="s">
        <v>66</v>
      </c>
      <c r="D15" s="26">
        <v>2018</v>
      </c>
      <c r="E15" s="42">
        <v>662.5</v>
      </c>
      <c r="F15" s="45">
        <f t="shared" si="0"/>
        <v>21701493</v>
      </c>
      <c r="G15" s="46">
        <f>G10-23</f>
        <v>43140</v>
      </c>
      <c r="H15" s="26">
        <v>213125</v>
      </c>
      <c r="I15" s="45" t="s">
        <v>67</v>
      </c>
      <c r="K15" s="34"/>
      <c r="M15" s="34"/>
      <c r="N15" s="34"/>
      <c r="O15" s="34"/>
      <c r="P15" s="34"/>
      <c r="Q15" s="34"/>
      <c r="R15" s="34"/>
      <c r="S15" s="34"/>
      <c r="T15" s="34"/>
    </row>
    <row r="16" spans="1:23">
      <c r="A16" s="44">
        <v>5391</v>
      </c>
      <c r="B16" s="26">
        <v>3620</v>
      </c>
      <c r="C16" s="45" t="s">
        <v>68</v>
      </c>
      <c r="D16" s="26">
        <v>2018</v>
      </c>
      <c r="E16" s="42">
        <v>2196.12</v>
      </c>
      <c r="F16" s="45">
        <f t="shared" si="0"/>
        <v>21700652</v>
      </c>
      <c r="G16" s="46">
        <f t="shared" ref="G16:G20" si="1">G11+23</f>
        <v>43435</v>
      </c>
      <c r="H16" s="26">
        <v>214503</v>
      </c>
      <c r="I16" s="45" t="s">
        <v>57</v>
      </c>
      <c r="K16" s="34"/>
      <c r="M16" s="34"/>
      <c r="N16" s="34"/>
      <c r="O16" s="34"/>
      <c r="P16" s="34"/>
      <c r="Q16" s="34"/>
      <c r="R16" s="34"/>
      <c r="S16" s="34"/>
      <c r="T16" s="34"/>
    </row>
    <row r="17" spans="1:20">
      <c r="A17" s="44">
        <v>5235</v>
      </c>
      <c r="B17" s="26">
        <v>3496</v>
      </c>
      <c r="C17" s="45" t="s">
        <v>56</v>
      </c>
      <c r="D17" s="26">
        <v>2018</v>
      </c>
      <c r="E17" s="42">
        <v>1529.37</v>
      </c>
      <c r="F17" s="45">
        <f t="shared" si="0"/>
        <v>21701526</v>
      </c>
      <c r="G17" s="46">
        <f>G12+290</f>
        <v>43399</v>
      </c>
      <c r="H17" s="26">
        <v>215171</v>
      </c>
      <c r="I17" s="45" t="s">
        <v>67</v>
      </c>
      <c r="K17" s="34"/>
      <c r="M17" s="34"/>
      <c r="N17" s="34"/>
      <c r="O17" s="34"/>
      <c r="P17" s="34"/>
      <c r="Q17" s="34"/>
      <c r="R17" s="34"/>
      <c r="S17" s="34"/>
      <c r="T17" s="34"/>
    </row>
    <row r="18" spans="1:20">
      <c r="A18" s="44">
        <v>3933</v>
      </c>
      <c r="B18" s="26">
        <v>3255</v>
      </c>
      <c r="C18" s="45" t="s">
        <v>58</v>
      </c>
      <c r="D18" s="26">
        <v>2018</v>
      </c>
      <c r="E18" s="42">
        <v>1938.42</v>
      </c>
      <c r="F18" s="45">
        <f t="shared" si="0"/>
        <v>21700042</v>
      </c>
      <c r="G18" s="46">
        <f>G13-23</f>
        <v>43219</v>
      </c>
      <c r="H18" s="26">
        <v>213125</v>
      </c>
      <c r="I18" s="45" t="s">
        <v>57</v>
      </c>
      <c r="K18" s="34"/>
      <c r="M18" s="34"/>
      <c r="N18" s="34"/>
      <c r="O18" s="34"/>
      <c r="P18" s="34"/>
      <c r="Q18" s="34"/>
      <c r="R18" s="34"/>
      <c r="S18" s="34"/>
      <c r="T18" s="34"/>
    </row>
    <row r="19" spans="1:20">
      <c r="A19" s="44">
        <v>253</v>
      </c>
      <c r="B19" s="26">
        <v>3260</v>
      </c>
      <c r="C19" s="45" t="s">
        <v>50</v>
      </c>
      <c r="D19" s="26">
        <v>2018</v>
      </c>
      <c r="E19" s="42">
        <v>425.92</v>
      </c>
      <c r="F19" s="45">
        <f t="shared" si="0"/>
        <v>21700522</v>
      </c>
      <c r="G19" s="46">
        <f>G14-183</f>
        <v>43253</v>
      </c>
      <c r="H19" s="26">
        <v>214396</v>
      </c>
      <c r="I19" s="45" t="s">
        <v>55</v>
      </c>
      <c r="K19" s="34"/>
      <c r="M19" s="34"/>
      <c r="N19" s="34"/>
      <c r="O19" s="34"/>
      <c r="P19" s="34"/>
      <c r="Q19" s="34"/>
      <c r="R19" s="34"/>
      <c r="S19" s="34"/>
      <c r="T19" s="34"/>
    </row>
    <row r="20" spans="1:20">
      <c r="A20" s="44">
        <v>5391</v>
      </c>
      <c r="B20" s="26">
        <v>3250</v>
      </c>
      <c r="C20" s="45" t="s">
        <v>50</v>
      </c>
      <c r="D20" s="26">
        <v>2018</v>
      </c>
      <c r="E20" s="42">
        <v>20013.64</v>
      </c>
      <c r="F20" s="45">
        <f t="shared" si="0"/>
        <v>21700315</v>
      </c>
      <c r="G20" s="46">
        <f t="shared" si="1"/>
        <v>43163</v>
      </c>
      <c r="H20" s="26">
        <v>215391</v>
      </c>
      <c r="I20" s="45" t="s">
        <v>52</v>
      </c>
      <c r="J20" s="34"/>
      <c r="K20" s="34"/>
      <c r="M20" s="34"/>
      <c r="N20" s="34"/>
      <c r="O20" s="34"/>
      <c r="P20" s="34"/>
      <c r="Q20" s="34"/>
      <c r="R20" s="34"/>
      <c r="S20" s="34"/>
      <c r="T20" s="34"/>
    </row>
    <row r="21" spans="1:20">
      <c r="A21" s="44">
        <v>253</v>
      </c>
      <c r="B21" s="26">
        <v>3025</v>
      </c>
      <c r="C21" s="45" t="s">
        <v>63</v>
      </c>
      <c r="D21" s="26">
        <v>2018</v>
      </c>
      <c r="E21" s="42">
        <v>821.31</v>
      </c>
      <c r="F21" s="45">
        <f t="shared" si="0"/>
        <v>21701499</v>
      </c>
      <c r="G21" s="46">
        <f>G16-23</f>
        <v>43412</v>
      </c>
      <c r="H21" s="26">
        <v>215171</v>
      </c>
      <c r="I21" s="45" t="s">
        <v>67</v>
      </c>
      <c r="J21" s="34"/>
      <c r="K21" s="34"/>
    </row>
    <row r="22" spans="1:20">
      <c r="A22" s="44">
        <v>5235</v>
      </c>
      <c r="B22" s="26">
        <v>3025</v>
      </c>
      <c r="C22" s="45" t="s">
        <v>63</v>
      </c>
      <c r="D22" s="26">
        <v>2018</v>
      </c>
      <c r="E22" s="42">
        <v>3001.34</v>
      </c>
      <c r="F22" s="45">
        <f>F16+6</f>
        <v>21700658</v>
      </c>
      <c r="G22" s="46">
        <f>G17-150</f>
        <v>43249</v>
      </c>
      <c r="H22" s="26">
        <v>213125</v>
      </c>
      <c r="I22" s="45" t="s">
        <v>57</v>
      </c>
      <c r="J22" s="33"/>
      <c r="K22" s="33"/>
    </row>
    <row r="23" spans="1:20">
      <c r="A23" s="44">
        <v>3933</v>
      </c>
      <c r="B23" s="26">
        <v>3455</v>
      </c>
      <c r="C23" s="45" t="s">
        <v>64</v>
      </c>
      <c r="D23" s="26">
        <v>2018</v>
      </c>
      <c r="E23" s="42">
        <v>75.900000000000006</v>
      </c>
      <c r="F23" s="45">
        <f t="shared" si="0"/>
        <v>21701532</v>
      </c>
      <c r="G23" s="46">
        <f>G18+133</f>
        <v>43352</v>
      </c>
      <c r="H23" s="26">
        <v>215171</v>
      </c>
      <c r="I23" s="45" t="s">
        <v>57</v>
      </c>
      <c r="J23" s="33"/>
      <c r="K23" s="33"/>
    </row>
    <row r="24" spans="1:20">
      <c r="A24" s="44">
        <v>5235</v>
      </c>
      <c r="B24" s="26">
        <v>3025</v>
      </c>
      <c r="C24" s="45" t="s">
        <v>63</v>
      </c>
      <c r="D24" s="26">
        <v>2018</v>
      </c>
      <c r="E24" s="42">
        <v>1766.07</v>
      </c>
      <c r="F24" s="45">
        <f>F18+6</f>
        <v>21700048</v>
      </c>
      <c r="G24" s="46">
        <f>G19-23</f>
        <v>43230</v>
      </c>
      <c r="H24" s="26">
        <v>213125</v>
      </c>
      <c r="I24" s="45" t="s">
        <v>57</v>
      </c>
      <c r="J24" s="33"/>
      <c r="K24" s="33"/>
    </row>
    <row r="25" spans="1:20">
      <c r="A25" s="44">
        <v>4174</v>
      </c>
      <c r="B25" s="26">
        <v>3185</v>
      </c>
      <c r="C25" s="45" t="s">
        <v>53</v>
      </c>
      <c r="D25" s="26">
        <v>2018</v>
      </c>
      <c r="E25" s="42">
        <v>1129.33</v>
      </c>
      <c r="F25" s="45">
        <v>21700510</v>
      </c>
      <c r="G25" s="46">
        <v>43190</v>
      </c>
      <c r="H25" s="26">
        <v>215391</v>
      </c>
      <c r="I25" s="45" t="s">
        <v>61</v>
      </c>
    </row>
    <row r="26" spans="1:20">
      <c r="A26" s="44">
        <v>5235</v>
      </c>
      <c r="B26" s="26">
        <v>3186</v>
      </c>
      <c r="C26" s="45" t="s">
        <v>69</v>
      </c>
      <c r="D26" s="26">
        <v>2018</v>
      </c>
      <c r="E26" s="42">
        <v>15182.36</v>
      </c>
      <c r="F26" s="45">
        <v>21700303</v>
      </c>
      <c r="G26" s="46">
        <v>43158</v>
      </c>
      <c r="H26" s="26">
        <v>214396</v>
      </c>
      <c r="I26" s="45" t="s">
        <v>61</v>
      </c>
      <c r="K26" s="34"/>
    </row>
    <row r="27" spans="1:20">
      <c r="A27" s="44">
        <v>3933</v>
      </c>
      <c r="B27" s="26">
        <v>3496</v>
      </c>
      <c r="C27" s="45" t="s">
        <v>56</v>
      </c>
      <c r="D27" s="26">
        <v>2018</v>
      </c>
      <c r="E27" s="42">
        <v>1170.6099999999999</v>
      </c>
      <c r="F27" s="45">
        <v>21701487</v>
      </c>
      <c r="G27" s="46">
        <v>43418</v>
      </c>
      <c r="H27" s="26">
        <v>214503</v>
      </c>
      <c r="I27" s="45" t="s">
        <v>67</v>
      </c>
      <c r="J27" s="34"/>
      <c r="K27" s="34"/>
    </row>
    <row r="28" spans="1:20">
      <c r="A28" s="44">
        <v>253</v>
      </c>
      <c r="B28" s="26">
        <v>3255</v>
      </c>
      <c r="C28" s="45" t="s">
        <v>58</v>
      </c>
      <c r="D28" s="26">
        <v>2018</v>
      </c>
      <c r="E28" s="42">
        <v>35816.61</v>
      </c>
      <c r="F28" s="45">
        <v>21700646</v>
      </c>
      <c r="G28" s="46">
        <v>43163</v>
      </c>
      <c r="H28" s="26">
        <v>215171</v>
      </c>
      <c r="I28" s="45" t="s">
        <v>61</v>
      </c>
      <c r="J28" s="34"/>
      <c r="K28" s="34"/>
    </row>
    <row r="29" spans="1:20">
      <c r="A29" s="44">
        <v>5391</v>
      </c>
      <c r="B29" s="26">
        <v>3260</v>
      </c>
      <c r="C29" s="45" t="s">
        <v>60</v>
      </c>
      <c r="D29" s="26">
        <v>2018</v>
      </c>
      <c r="E29" s="42">
        <v>6727.63</v>
      </c>
      <c r="F29" s="45">
        <v>21701520</v>
      </c>
      <c r="G29" s="46">
        <v>43412</v>
      </c>
      <c r="H29" s="26">
        <v>213125</v>
      </c>
      <c r="I29" s="45" t="s">
        <v>57</v>
      </c>
      <c r="J29" s="34"/>
    </row>
    <row r="30" spans="1:20">
      <c r="A30" s="44">
        <v>3410</v>
      </c>
      <c r="B30" s="26">
        <v>3250</v>
      </c>
      <c r="C30" s="45" t="s">
        <v>62</v>
      </c>
      <c r="D30" s="26">
        <v>2018</v>
      </c>
      <c r="E30" s="42">
        <v>465.75</v>
      </c>
      <c r="F30" s="45">
        <v>21700036</v>
      </c>
      <c r="G30" s="46">
        <v>43109</v>
      </c>
      <c r="H30" s="26">
        <v>214503</v>
      </c>
      <c r="I30" s="45" t="s">
        <v>61</v>
      </c>
      <c r="J30" s="34"/>
    </row>
    <row r="31" spans="1:20">
      <c r="A31" s="44">
        <v>5235</v>
      </c>
      <c r="B31" s="26">
        <v>3025</v>
      </c>
      <c r="C31" s="45" t="s">
        <v>63</v>
      </c>
      <c r="D31" s="26">
        <v>2018</v>
      </c>
      <c r="E31" s="42">
        <v>900.47</v>
      </c>
      <c r="F31" s="45">
        <f>F25+6</f>
        <v>21700516</v>
      </c>
      <c r="G31" s="46">
        <v>43242</v>
      </c>
      <c r="H31" s="26">
        <v>214503</v>
      </c>
      <c r="I31" s="45" t="s">
        <v>61</v>
      </c>
      <c r="J31" s="34"/>
    </row>
    <row r="32" spans="1:20">
      <c r="A32" s="44">
        <v>3933</v>
      </c>
      <c r="B32" s="26">
        <v>3455</v>
      </c>
      <c r="C32" s="45" t="s">
        <v>64</v>
      </c>
      <c r="D32" s="26">
        <v>2018</v>
      </c>
      <c r="E32" s="42">
        <v>4275</v>
      </c>
      <c r="F32" s="45">
        <f t="shared" ref="F32:F41" si="2">F26+6</f>
        <v>21700309</v>
      </c>
      <c r="G32" s="46">
        <v>43436</v>
      </c>
      <c r="H32" s="26">
        <v>215171</v>
      </c>
      <c r="I32" s="45" t="s">
        <v>57</v>
      </c>
      <c r="J32" s="34"/>
    </row>
    <row r="33" spans="1:10">
      <c r="A33" s="44">
        <v>253</v>
      </c>
      <c r="B33" s="26">
        <v>3460</v>
      </c>
      <c r="C33" s="45" t="s">
        <v>66</v>
      </c>
      <c r="D33" s="26">
        <v>2018</v>
      </c>
      <c r="E33" s="42">
        <v>662.5</v>
      </c>
      <c r="F33" s="45">
        <f t="shared" si="2"/>
        <v>21701493</v>
      </c>
      <c r="G33" s="46">
        <f>G28-23</f>
        <v>43140</v>
      </c>
      <c r="H33" s="26">
        <v>213125</v>
      </c>
      <c r="I33" s="45" t="s">
        <v>61</v>
      </c>
      <c r="J33" s="34"/>
    </row>
    <row r="34" spans="1:10">
      <c r="A34" s="44">
        <v>5391</v>
      </c>
      <c r="B34" s="26">
        <v>3620</v>
      </c>
      <c r="C34" s="45" t="s">
        <v>68</v>
      </c>
      <c r="D34" s="26">
        <v>2018</v>
      </c>
      <c r="E34" s="42">
        <v>2196</v>
      </c>
      <c r="F34" s="45">
        <f t="shared" si="2"/>
        <v>21700652</v>
      </c>
      <c r="G34" s="46">
        <f t="shared" ref="G34:G38" si="3">G29+23</f>
        <v>43435</v>
      </c>
      <c r="H34" s="26">
        <v>214503</v>
      </c>
      <c r="I34" s="45" t="s">
        <v>57</v>
      </c>
      <c r="J34" s="34"/>
    </row>
    <row r="35" spans="1:10">
      <c r="A35" s="44">
        <v>5235</v>
      </c>
      <c r="B35" s="26">
        <v>3496</v>
      </c>
      <c r="C35" s="45" t="s">
        <v>56</v>
      </c>
      <c r="D35" s="26">
        <v>2018</v>
      </c>
      <c r="E35" s="42">
        <v>1529.37</v>
      </c>
      <c r="F35" s="45">
        <f t="shared" si="2"/>
        <v>21701526</v>
      </c>
      <c r="G35" s="46">
        <f>G30+290</f>
        <v>43399</v>
      </c>
      <c r="H35" s="26">
        <v>215171</v>
      </c>
      <c r="I35" s="45" t="s">
        <v>61</v>
      </c>
      <c r="J35" s="34"/>
    </row>
    <row r="36" spans="1:10">
      <c r="A36" s="44">
        <v>3933</v>
      </c>
      <c r="B36" s="26">
        <v>3255</v>
      </c>
      <c r="C36" s="45" t="s">
        <v>58</v>
      </c>
      <c r="D36" s="26">
        <v>2018</v>
      </c>
      <c r="E36" s="42">
        <v>1938.42</v>
      </c>
      <c r="F36" s="45">
        <f t="shared" si="2"/>
        <v>21700042</v>
      </c>
      <c r="G36" s="46">
        <f>G31-23</f>
        <v>43219</v>
      </c>
      <c r="H36" s="26">
        <v>213125</v>
      </c>
      <c r="I36" s="45" t="s">
        <v>70</v>
      </c>
      <c r="J36" s="34"/>
    </row>
    <row r="37" spans="1:10">
      <c r="A37" s="44">
        <v>253</v>
      </c>
      <c r="B37" s="26">
        <v>3260</v>
      </c>
      <c r="C37" s="45" t="s">
        <v>60</v>
      </c>
      <c r="D37" s="26">
        <v>2018</v>
      </c>
      <c r="E37" s="42">
        <v>425.92</v>
      </c>
      <c r="F37" s="45">
        <f t="shared" si="2"/>
        <v>21700522</v>
      </c>
      <c r="G37" s="46">
        <f>G32-183</f>
        <v>43253</v>
      </c>
      <c r="H37" s="26">
        <v>214396</v>
      </c>
      <c r="I37" s="45" t="s">
        <v>70</v>
      </c>
      <c r="J37" s="34"/>
    </row>
    <row r="38" spans="1:10">
      <c r="A38" s="44">
        <v>5391</v>
      </c>
      <c r="B38" s="26">
        <v>3250</v>
      </c>
      <c r="C38" s="45" t="s">
        <v>62</v>
      </c>
      <c r="D38" s="26">
        <v>2018</v>
      </c>
      <c r="E38" s="42">
        <v>20013.64</v>
      </c>
      <c r="F38" s="45">
        <f t="shared" si="2"/>
        <v>21700315</v>
      </c>
      <c r="G38" s="46">
        <f t="shared" si="3"/>
        <v>43163</v>
      </c>
      <c r="H38" s="26">
        <v>215391</v>
      </c>
      <c r="I38" s="45" t="s">
        <v>55</v>
      </c>
      <c r="J38" s="34"/>
    </row>
    <row r="39" spans="1:10">
      <c r="A39" s="44">
        <v>253</v>
      </c>
      <c r="B39" s="26">
        <v>3025</v>
      </c>
      <c r="C39" s="45" t="s">
        <v>63</v>
      </c>
      <c r="D39" s="26">
        <v>2018</v>
      </c>
      <c r="E39" s="42">
        <v>821.31</v>
      </c>
      <c r="F39" s="45">
        <f t="shared" si="2"/>
        <v>21701499</v>
      </c>
      <c r="G39" s="46">
        <f>G34-23</f>
        <v>43412</v>
      </c>
      <c r="H39" s="26">
        <v>215171</v>
      </c>
      <c r="I39" s="45" t="s">
        <v>70</v>
      </c>
      <c r="J39" s="34"/>
    </row>
    <row r="40" spans="1:10">
      <c r="A40" s="44">
        <v>5235</v>
      </c>
      <c r="B40" s="26">
        <v>3025</v>
      </c>
      <c r="C40" s="45" t="s">
        <v>63</v>
      </c>
      <c r="D40" s="26">
        <v>2018</v>
      </c>
      <c r="E40" s="42">
        <v>300000</v>
      </c>
      <c r="F40" s="45">
        <f>F34+6</f>
        <v>21700658</v>
      </c>
      <c r="G40" s="46">
        <f>G35-150</f>
        <v>43249</v>
      </c>
      <c r="H40" s="26">
        <v>213125</v>
      </c>
      <c r="I40" s="45" t="s">
        <v>70</v>
      </c>
      <c r="J40" s="33"/>
    </row>
    <row r="41" spans="1:10">
      <c r="A41" s="44">
        <v>3933</v>
      </c>
      <c r="B41" s="26">
        <v>3455</v>
      </c>
      <c r="C41" s="45" t="s">
        <v>64</v>
      </c>
      <c r="D41" s="26">
        <v>2018</v>
      </c>
      <c r="E41" s="42">
        <v>75.900000000000006</v>
      </c>
      <c r="F41" s="45">
        <f t="shared" si="2"/>
        <v>21701532</v>
      </c>
      <c r="G41" s="46">
        <f>G36+133</f>
        <v>43352</v>
      </c>
      <c r="H41" s="26">
        <v>215171</v>
      </c>
      <c r="I41" s="45" t="s">
        <v>55</v>
      </c>
      <c r="J41" s="33"/>
    </row>
    <row r="42" spans="1:10">
      <c r="A42" s="44">
        <v>5235</v>
      </c>
      <c r="B42" s="26">
        <v>3025</v>
      </c>
      <c r="C42" s="45" t="s">
        <v>63</v>
      </c>
      <c r="D42" s="26">
        <v>2018</v>
      </c>
      <c r="E42" s="42">
        <v>1766.07</v>
      </c>
      <c r="F42" s="45">
        <f>F36+6</f>
        <v>21700048</v>
      </c>
      <c r="G42" s="46">
        <f>G37-23</f>
        <v>43230</v>
      </c>
      <c r="H42" s="26">
        <v>213125</v>
      </c>
      <c r="I42" s="45" t="s">
        <v>70</v>
      </c>
      <c r="J42" s="33"/>
    </row>
    <row r="43" spans="1:10">
      <c r="A43" s="30"/>
      <c r="B43" s="31"/>
      <c r="C43" s="32"/>
      <c r="D43" s="31"/>
      <c r="F43" s="43"/>
      <c r="G43" s="43"/>
      <c r="H43" s="33"/>
      <c r="I43" s="43"/>
      <c r="J43" s="33"/>
    </row>
  </sheetData>
  <sheetProtection formatCells="0" formatColumns="0" formatRows="0" sort="0" autoFilter="0"/>
  <mergeCells count="2">
    <mergeCell ref="A5:I5"/>
    <mergeCell ref="A3:B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datasnipper xmlns="http://datasnipper" included="true" dataSnipperSheetDeleted="false" guid="892659fa-3a86-4071-b8b0-e3aba89b2c93" revision="183">
  <documentgroups xmlns="" guid="fe7b31f9-9aae-4d15-846e-1be72a6cd9e3"/>
  <matchtemplates xmlns="" guid="57fd6d5b-32de-413a-b7a9-b524f5436554">
    <template name="Test 1" guid="05134dbd-7aaa-4a8c-b770-652712016863">
      <parameters guid="af237128-58aa-4774-a49b-d1554ad07d35">
        <parameter type="Match" datatype="General" guid="3ee96895-50c9-4160-adb3-f5df7f831aa8">
          <settings guid="4f57c365-a420-419b-9bfd-5f13a230632b"/>
          <outputs guid="4186d313-ffc0-4e2b-8f8b-ec4f20945c33">
            <output range="$L$3" documentgroup="(All Documents)" guid="84621997-0e20-4355-a2d0-3c026aaf7255">
              <settings guid="b5e43af3-796d-4b0c-9715-9393152684a3"/>
            </output>
          </outputs>
          <input range="$G$3" guid="26525375-5b3e-4c3e-93b8-2af1e9fb77dc">
            <settings guid="57591e40-b27f-4254-88d5-bab1076314c3"/>
          </input>
        </parameter>
        <parameter type="Match" datatype="General" guid="6af20168-140e-4a85-b975-1b29d8c46ac7">
          <settings guid="550dc6c9-a19b-4114-ada8-ef3cfff57b1d"/>
          <outputs guid="38ffd67c-e9bf-4e54-8671-c05d18bc1556">
            <output documentgroup="(All Documents)" guid="d797388c-b648-4a1d-b767-e02f9fa53e24">
              <settings guid="7f11c54c-516e-4e0a-a7fe-c36d34952b03"/>
            </output>
          </outputs>
          <input range="$L$10" guid="84a4e45c-b85f-4b47-9cc2-a9d6b087fec7">
            <settings guid="1e175bce-1f71-4cba-8078-2b9c33a85575"/>
          </input>
        </parameter>
      </parameters>
      <settings guid="099f8376-d339-401b-a6ff-73043a9ecb8a"/>
    </template>
  </matchtemplates>
</datasnipper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9" ma:contentTypeDescription="Create a new document." ma:contentTypeScope="" ma:versionID="4b1a7b476c39ed62c1b580a9edada9fb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0ec5da7a251f677d29d10333cf27178a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576e5d-b5b8-462d-b7c4-2936ea8deb50">
      <Terms xmlns="http://schemas.microsoft.com/office/infopath/2007/PartnerControls"/>
    </lcf76f155ced4ddcb4097134ff3c332f>
    <TaxCatchAll xmlns="9ad62983-edc2-4bf6-b279-cbcd61625c67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129C372-525F-45CA-9885-157EFF8F33A5}">
  <ds:schemaRefs>
    <ds:schemaRef ds:uri="http://datasnipper"/>
    <ds:schemaRef ds:uri=""/>
  </ds:schemaRefs>
</ds:datastoreItem>
</file>

<file path=customXml/itemProps2.xml><?xml version="1.0" encoding="utf-8"?>
<ds:datastoreItem xmlns:ds="http://schemas.openxmlformats.org/officeDocument/2006/customXml" ds:itemID="{653A7BCE-4A34-4BDA-9E4A-DDE3EB0748D6}"/>
</file>

<file path=customXml/itemProps3.xml><?xml version="1.0" encoding="utf-8"?>
<ds:datastoreItem xmlns:ds="http://schemas.openxmlformats.org/officeDocument/2006/customXml" ds:itemID="{CEFD0425-3FFB-4CD3-B4E8-19EAC45F164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F09DE1F-78F2-4BC1-8B5A-4C8F7B605AAB}">
  <ds:schemaRefs>
    <ds:schemaRef ds:uri="http://schemas.microsoft.com/office/2006/metadata/properties"/>
    <ds:schemaRef ds:uri="http://schemas.microsoft.com/office/infopath/2007/PartnerControls"/>
    <ds:schemaRef ds:uri="9e53f71c-9e65-4196-bd47-4b2b7c3d8fed"/>
    <ds:schemaRef ds:uri="117dcd44-e18d-4628-94d3-46604bca7d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Walkthrough (2)</vt:lpstr>
      <vt:lpstr>Start</vt:lpstr>
      <vt:lpstr>WT</vt:lpstr>
      <vt:lpstr>ToD</vt:lpstr>
      <vt:lpstr>ToD!Print_Area</vt:lpstr>
    </vt:vector>
  </TitlesOfParts>
  <Manager/>
  <Company>EY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Michiel Voet</dc:creator>
  <cp:keywords/>
  <dc:description/>
  <cp:lastModifiedBy>Sangeetha Ramesh</cp:lastModifiedBy>
  <cp:revision/>
  <dcterms:created xsi:type="dcterms:W3CDTF">2018-11-19T19:44:06Z</dcterms:created>
  <dcterms:modified xsi:type="dcterms:W3CDTF">2023-02-20T07:53:29Z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  <property fmtid="{D5CDD505-2E9C-101B-9397-08002B2CF9AE}" pid="3" name="MediaServiceImageTags">
    <vt:lpwstr/>
  </property>
</Properties>
</file>