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datasnipper.sharepoint.com/sites/DataSnipper254/Gedeelde documenten/Audit Transformation/2. Internal/11. Knowledge base use cases/EA/Amortization (Interest Expense)/"/>
    </mc:Choice>
  </mc:AlternateContent>
  <xr:revisionPtr revIDLastSave="114" documentId="11_BCD115754F6B4C9762EC081DBDE7D1CBF09E5DA0" xr6:coauthVersionLast="47" xr6:coauthVersionMax="47" xr10:uidLastSave="{56019F92-3283-4996-B330-4ABA86B025B2}"/>
  <bookViews>
    <workbookView xWindow="-108" yWindow="-108" windowWidth="23256" windowHeight="12576" xr2:uid="{00000000-000D-0000-FFFF-FFFF00000000}"/>
  </bookViews>
  <sheets>
    <sheet name="Start" sheetId="2" r:id="rId1"/>
    <sheet name="Agreement Summary" sheetId="1" r:id="rId2"/>
    <sheet name="Amortisation Tabl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3" l="1"/>
  <c r="F8" i="3"/>
  <c r="E8" i="3"/>
  <c r="D36" i="3"/>
  <c r="D35" i="3"/>
  <c r="D34" i="3"/>
  <c r="D33" i="3"/>
  <c r="D32" i="3"/>
  <c r="D31" i="3"/>
  <c r="D30" i="3"/>
  <c r="D29" i="3"/>
  <c r="D28" i="3"/>
  <c r="D27" i="3"/>
  <c r="D26" i="3"/>
  <c r="D25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B8" i="3"/>
  <c r="C8" i="3"/>
  <c r="B9" i="3" s="1"/>
  <c r="C9" i="3" s="1"/>
  <c r="B10" i="3" s="1"/>
  <c r="C10" i="3" s="1"/>
  <c r="B11" i="3" s="1"/>
  <c r="C11" i="3" s="1"/>
  <c r="B12" i="3" s="1"/>
  <c r="C12" i="3" s="1"/>
  <c r="B13" i="3" s="1"/>
  <c r="C13" i="3" s="1"/>
  <c r="B14" i="3" s="1"/>
  <c r="C14" i="3" s="1"/>
  <c r="B15" i="3" s="1"/>
  <c r="C15" i="3" s="1"/>
  <c r="B16" i="3" s="1"/>
  <c r="C16" i="3" s="1"/>
  <c r="B17" i="3" s="1"/>
  <c r="C17" i="3" s="1"/>
  <c r="B18" i="3" s="1"/>
  <c r="C18" i="3" s="1"/>
  <c r="B19" i="3" s="1"/>
  <c r="C19" i="3" s="1"/>
  <c r="B20" i="3" s="1"/>
  <c r="C20" i="3" s="1"/>
  <c r="B21" i="3" s="1"/>
  <c r="C21" i="3" s="1"/>
  <c r="B22" i="3" s="1"/>
  <c r="C22" i="3" s="1"/>
  <c r="B23" i="3" s="1"/>
  <c r="C23" i="3" s="1"/>
  <c r="B25" i="3" s="1"/>
  <c r="C25" i="3" s="1"/>
  <c r="B26" i="3" s="1"/>
  <c r="C26" i="3" s="1"/>
  <c r="B27" i="3" s="1"/>
  <c r="C27" i="3" s="1"/>
  <c r="B28" i="3" s="1"/>
  <c r="C28" i="3" s="1"/>
  <c r="B29" i="3" s="1"/>
  <c r="C29" i="3" s="1"/>
  <c r="B30" i="3" s="1"/>
  <c r="C30" i="3" s="1"/>
  <c r="B31" i="3" s="1"/>
  <c r="C31" i="3" s="1"/>
  <c r="B32" i="3" s="1"/>
  <c r="C32" i="3" s="1"/>
  <c r="B33" i="3" s="1"/>
  <c r="C33" i="3" s="1"/>
  <c r="B34" i="3" s="1"/>
  <c r="C34" i="3" s="1"/>
  <c r="B35" i="3" s="1"/>
  <c r="C35" i="3" s="1"/>
  <c r="B36" i="3" s="1"/>
  <c r="C36" i="3" s="1"/>
  <c r="I37" i="3"/>
  <c r="H36" i="3"/>
  <c r="H35" i="3"/>
  <c r="H34" i="3"/>
  <c r="H32" i="3"/>
  <c r="H31" i="3"/>
  <c r="H30" i="3"/>
  <c r="H29" i="3"/>
  <c r="H28" i="3"/>
  <c r="H27" i="3"/>
  <c r="H26" i="3"/>
  <c r="H25" i="3"/>
  <c r="I24" i="3"/>
  <c r="H23" i="3"/>
  <c r="H22" i="3"/>
  <c r="H21" i="3"/>
  <c r="H19" i="3"/>
  <c r="H18" i="3"/>
  <c r="H17" i="3"/>
  <c r="H16" i="3"/>
  <c r="H15" i="3"/>
  <c r="H14" i="3"/>
  <c r="H13" i="3"/>
  <c r="H12" i="3"/>
  <c r="H11" i="3"/>
  <c r="H10" i="3"/>
  <c r="H9" i="3"/>
  <c r="H8" i="3"/>
  <c r="E9" i="3" l="1"/>
  <c r="F9" i="3" s="1"/>
  <c r="E10" i="3" l="1"/>
  <c r="F10" i="3" s="1"/>
  <c r="E11" i="3" l="1"/>
  <c r="F11" i="3" s="1"/>
  <c r="E12" i="3" l="1"/>
  <c r="F12" i="3" s="1"/>
  <c r="E13" i="3" l="1"/>
  <c r="F13" i="3" s="1"/>
  <c r="E14" i="3" l="1"/>
  <c r="F14" i="3" s="1"/>
  <c r="E15" i="3" l="1"/>
  <c r="F15" i="3" s="1"/>
  <c r="E16" i="3" l="1"/>
  <c r="F16" i="3" s="1"/>
  <c r="E17" i="3" l="1"/>
  <c r="F17" i="3" s="1"/>
  <c r="E18" i="3" l="1"/>
  <c r="F18" i="3" s="1"/>
  <c r="E19" i="3" l="1"/>
  <c r="F19" i="3" s="1"/>
  <c r="E20" i="3" l="1"/>
  <c r="F20" i="3" s="1"/>
  <c r="G20" i="3" l="1"/>
  <c r="H20" i="3" l="1"/>
  <c r="H24" i="3" s="1"/>
  <c r="G24" i="3"/>
  <c r="E21" i="3" l="1"/>
  <c r="F21" i="3" s="1"/>
  <c r="E22" i="3" l="1"/>
  <c r="F22" i="3" s="1"/>
  <c r="E23" i="3" l="1"/>
  <c r="F23" i="3" l="1"/>
  <c r="F24" i="3" s="1"/>
  <c r="E25" i="3"/>
  <c r="E26" i="3" s="1"/>
  <c r="F26" i="3" s="1"/>
  <c r="E24" i="3" l="1"/>
  <c r="E27" i="3"/>
  <c r="F27" i="3" s="1"/>
  <c r="E28" i="3" l="1"/>
  <c r="F28" i="3" s="1"/>
  <c r="E29" i="3" l="1"/>
  <c r="F29" i="3" s="1"/>
  <c r="E30" i="3" l="1"/>
  <c r="F30" i="3" s="1"/>
  <c r="E31" i="3" l="1"/>
  <c r="F31" i="3" s="1"/>
  <c r="E32" i="3" l="1"/>
  <c r="F32" i="3" s="1"/>
  <c r="E33" i="3" l="1"/>
  <c r="F33" i="3" s="1"/>
  <c r="G33" i="3" l="1"/>
  <c r="H33" i="3" l="1"/>
  <c r="G37" i="3"/>
  <c r="H37" i="3" l="1"/>
  <c r="E34" i="3"/>
  <c r="F34" i="3" s="1"/>
  <c r="E35" i="3" l="1"/>
  <c r="F35" i="3" s="1"/>
  <c r="E36" i="3" l="1"/>
  <c r="F36" i="3" s="1"/>
  <c r="F37" i="3" l="1"/>
  <c r="F40" i="3" s="1"/>
  <c r="E37" i="3" l="1"/>
</calcChain>
</file>

<file path=xl/sharedStrings.xml><?xml version="1.0" encoding="utf-8"?>
<sst xmlns="http://schemas.openxmlformats.org/spreadsheetml/2006/main" count="42" uniqueCount="36">
  <si>
    <t xml:space="preserve">How you can summarise agreements key terms and perform amortisation calculations with DataSnipper.
</t>
  </si>
  <si>
    <t>[INSERT TITLE]</t>
  </si>
  <si>
    <t>[INSERT CLIENT]</t>
  </si>
  <si>
    <t>[INSERT YE DATE]</t>
  </si>
  <si>
    <t>Procedures Performed</t>
  </si>
  <si>
    <t>[INSERT PROCEDURES PERFORMED]</t>
  </si>
  <si>
    <t>Tip: Use Document Matching in the DataSnipper toolbar for this procedure!</t>
  </si>
  <si>
    <t>Manual Snip</t>
  </si>
  <si>
    <t>Key Terms</t>
  </si>
  <si>
    <t>Loan 1</t>
  </si>
  <si>
    <t>Capital Amount</t>
  </si>
  <si>
    <t>Initiation Date</t>
  </si>
  <si>
    <t>Interest Rate</t>
  </si>
  <si>
    <t>Interest Terms</t>
  </si>
  <si>
    <t>Day convention</t>
  </si>
  <si>
    <t>Repayment terms</t>
  </si>
  <si>
    <t>Signed by client</t>
  </si>
  <si>
    <t>Signed by counterparty</t>
  </si>
  <si>
    <t>AMORTISATION TABLE</t>
  </si>
  <si>
    <t xml:space="preserve">Start </t>
  </si>
  <si>
    <t>End</t>
  </si>
  <si>
    <t>Interest rate</t>
  </si>
  <si>
    <t xml:space="preserve">Capital </t>
  </si>
  <si>
    <t xml:space="preserve">Interest </t>
  </si>
  <si>
    <t>Interest payment</t>
  </si>
  <si>
    <t>Capital Payment</t>
  </si>
  <si>
    <t>Total repayment</t>
  </si>
  <si>
    <t>Formula</t>
  </si>
  <si>
    <t>Application of policy</t>
  </si>
  <si>
    <t>MS</t>
  </si>
  <si>
    <t>2021 Year End totals</t>
  </si>
  <si>
    <t>2022 Year End totals</t>
  </si>
  <si>
    <t>Amount per Trial Balance</t>
  </si>
  <si>
    <t>&lt;Reference to Trial Balance&gt;</t>
  </si>
  <si>
    <t>Difference</t>
  </si>
  <si>
    <t>Amortisation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</si>
</sst>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rgb="FF011638"/>
      <name val="Jost SemiBold"/>
    </font>
    <font>
      <sz val="11"/>
      <color rgb="FF011638"/>
      <name val="Jost"/>
    </font>
    <font>
      <sz val="24"/>
      <color rgb="FF011638"/>
      <name val="Jost SemiBold"/>
    </font>
    <font>
      <b/>
      <sz val="24"/>
      <color rgb="FF011638"/>
      <name val="Jost"/>
    </font>
    <font>
      <b/>
      <sz val="14"/>
      <color rgb="FF011638"/>
      <name val="Jost"/>
    </font>
    <font>
      <sz val="14"/>
      <color rgb="FF011638"/>
      <name val="Jost"/>
    </font>
    <font>
      <sz val="36"/>
      <color theme="0"/>
      <name val="Jost SemiBold"/>
    </font>
    <font>
      <sz val="15"/>
      <color theme="0"/>
      <name val="Jost Medium"/>
    </font>
    <font>
      <sz val="12"/>
      <color rgb="FF011638"/>
      <name val="Jost"/>
    </font>
    <font>
      <sz val="11"/>
      <color theme="0"/>
      <name val="Jost"/>
    </font>
    <font>
      <u/>
      <sz val="11"/>
      <color theme="10"/>
      <name val="Calibri"/>
      <family val="2"/>
      <scheme val="minor"/>
    </font>
    <font>
      <u/>
      <sz val="11"/>
      <color theme="0"/>
      <name val="Jost"/>
    </font>
    <font>
      <sz val="16"/>
      <color theme="1"/>
      <name val="Jost"/>
    </font>
    <font>
      <sz val="11"/>
      <color theme="1"/>
      <name val="Jost"/>
    </font>
    <font>
      <b/>
      <sz val="18"/>
      <color theme="0"/>
      <name val="Jost"/>
    </font>
    <font>
      <i/>
      <sz val="11"/>
      <color theme="1"/>
      <name val="Jost"/>
    </font>
    <font>
      <sz val="10"/>
      <color theme="1"/>
      <name val="Calibri"/>
      <family val="2"/>
    </font>
    <font>
      <b/>
      <u/>
      <sz val="11"/>
      <name val="Jost"/>
    </font>
    <font>
      <sz val="11"/>
      <name val="Jost"/>
    </font>
    <font>
      <i/>
      <sz val="8"/>
      <color theme="0"/>
      <name val="Jost"/>
    </font>
    <font>
      <b/>
      <sz val="11"/>
      <color theme="0"/>
      <name val="Jost"/>
    </font>
    <font>
      <b/>
      <sz val="11"/>
      <color theme="1"/>
      <name val="Jost"/>
    </font>
    <font>
      <i/>
      <sz val="11"/>
      <color rgb="FFFF0000"/>
      <name val="Calibri"/>
      <family val="2"/>
      <scheme val="minor"/>
    </font>
    <font>
      <i/>
      <sz val="11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1163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103A7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8" fillId="0" borderId="0"/>
    <xf numFmtId="0" fontId="1" fillId="0" borderId="0"/>
  </cellStyleXfs>
  <cellXfs count="83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0" fillId="2" borderId="0" xfId="0" applyFill="1"/>
    <xf numFmtId="0" fontId="7" fillId="2" borderId="0" xfId="0" applyFont="1" applyFill="1"/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/>
    <xf numFmtId="0" fontId="11" fillId="2" borderId="0" xfId="0" applyFont="1" applyFill="1"/>
    <xf numFmtId="0" fontId="13" fillId="2" borderId="0" xfId="3" applyFont="1" applyFill="1"/>
    <xf numFmtId="0" fontId="14" fillId="0" borderId="0" xfId="0" applyFont="1"/>
    <xf numFmtId="0" fontId="15" fillId="0" borderId="0" xfId="0" applyFont="1" applyProtection="1">
      <protection locked="0"/>
    </xf>
    <xf numFmtId="14" fontId="14" fillId="0" borderId="0" xfId="0" applyNumberFormat="1" applyFont="1"/>
    <xf numFmtId="0" fontId="16" fillId="2" borderId="1" xfId="0" applyFont="1" applyFill="1" applyBorder="1" applyProtection="1">
      <protection locked="0"/>
    </xf>
    <xf numFmtId="0" fontId="16" fillId="2" borderId="2" xfId="0" applyFont="1" applyFill="1" applyBorder="1" applyProtection="1">
      <protection locked="0"/>
    </xf>
    <xf numFmtId="0" fontId="16" fillId="2" borderId="3" xfId="0" applyFont="1" applyFill="1" applyBorder="1" applyProtection="1">
      <protection locked="0"/>
    </xf>
    <xf numFmtId="0" fontId="17" fillId="0" borderId="0" xfId="0" applyFont="1" applyProtection="1">
      <protection locked="0"/>
    </xf>
    <xf numFmtId="0" fontId="15" fillId="0" borderId="0" xfId="0" applyFont="1"/>
    <xf numFmtId="0" fontId="15" fillId="0" borderId="12" xfId="0" applyFont="1" applyBorder="1" applyAlignment="1">
      <alignment vertical="center"/>
    </xf>
    <xf numFmtId="0" fontId="0" fillId="0" borderId="12" xfId="0" applyBorder="1"/>
    <xf numFmtId="0" fontId="15" fillId="0" borderId="12" xfId="0" applyFont="1" applyBorder="1"/>
    <xf numFmtId="0" fontId="11" fillId="4" borderId="0" xfId="0" applyFont="1" applyFill="1" applyAlignment="1" applyProtection="1">
      <alignment horizontal="center" vertical="top" wrapText="1"/>
      <protection locked="0"/>
    </xf>
    <xf numFmtId="0" fontId="11" fillId="2" borderId="12" xfId="4" applyFont="1" applyFill="1" applyBorder="1" applyAlignment="1">
      <alignment horizontal="center" vertical="center" wrapText="1"/>
    </xf>
    <xf numFmtId="0" fontId="19" fillId="0" borderId="0" xfId="6" applyFont="1" applyAlignment="1">
      <alignment horizontal="left"/>
    </xf>
    <xf numFmtId="0" fontId="20" fillId="0" borderId="0" xfId="6" applyFont="1" applyAlignment="1">
      <alignment horizontal="left" wrapText="1"/>
    </xf>
    <xf numFmtId="10" fontId="20" fillId="0" borderId="14" xfId="2" applyNumberFormat="1" applyFont="1" applyFill="1" applyBorder="1" applyAlignment="1">
      <alignment horizontal="center"/>
    </xf>
    <xf numFmtId="43" fontId="20" fillId="0" borderId="14" xfId="1" applyFont="1" applyFill="1" applyBorder="1"/>
    <xf numFmtId="43" fontId="20" fillId="0" borderId="15" xfId="1" applyFont="1" applyFill="1" applyBorder="1"/>
    <xf numFmtId="14" fontId="20" fillId="0" borderId="19" xfId="7" applyNumberFormat="1" applyFont="1" applyBorder="1"/>
    <xf numFmtId="14" fontId="20" fillId="0" borderId="12" xfId="7" applyNumberFormat="1" applyFont="1" applyBorder="1"/>
    <xf numFmtId="10" fontId="20" fillId="0" borderId="12" xfId="2" applyNumberFormat="1" applyFont="1" applyFill="1" applyBorder="1" applyAlignment="1">
      <alignment horizontal="center"/>
    </xf>
    <xf numFmtId="43" fontId="20" fillId="0" borderId="12" xfId="1" applyFont="1" applyFill="1" applyBorder="1"/>
    <xf numFmtId="43" fontId="20" fillId="0" borderId="20" xfId="1" applyFont="1" applyFill="1" applyBorder="1"/>
    <xf numFmtId="14" fontId="20" fillId="0" borderId="21" xfId="7" applyNumberFormat="1" applyFont="1" applyBorder="1"/>
    <xf numFmtId="14" fontId="20" fillId="0" borderId="22" xfId="7" applyNumberFormat="1" applyFont="1" applyBorder="1"/>
    <xf numFmtId="10" fontId="20" fillId="0" borderId="22" xfId="2" applyNumberFormat="1" applyFont="1" applyFill="1" applyBorder="1" applyAlignment="1">
      <alignment horizontal="center"/>
    </xf>
    <xf numFmtId="43" fontId="20" fillId="0" borderId="22" xfId="1" applyFont="1" applyFill="1" applyBorder="1"/>
    <xf numFmtId="43" fontId="20" fillId="0" borderId="23" xfId="1" applyFont="1" applyFill="1" applyBorder="1"/>
    <xf numFmtId="14" fontId="20" fillId="0" borderId="13" xfId="7" applyNumberFormat="1" applyFont="1" applyBorder="1"/>
    <xf numFmtId="14" fontId="20" fillId="0" borderId="14" xfId="7" applyNumberFormat="1" applyFont="1" applyBorder="1"/>
    <xf numFmtId="14" fontId="20" fillId="0" borderId="24" xfId="7" applyNumberFormat="1" applyFont="1" applyBorder="1"/>
    <xf numFmtId="43" fontId="20" fillId="0" borderId="25" xfId="1" applyFont="1" applyFill="1" applyBorder="1"/>
    <xf numFmtId="10" fontId="20" fillId="0" borderId="25" xfId="2" applyNumberFormat="1" applyFont="1" applyFill="1" applyBorder="1" applyAlignment="1">
      <alignment horizontal="center"/>
    </xf>
    <xf numFmtId="43" fontId="20" fillId="0" borderId="26" xfId="1" applyFont="1" applyFill="1" applyBorder="1"/>
    <xf numFmtId="14" fontId="20" fillId="0" borderId="27" xfId="7" applyNumberFormat="1" applyFont="1" applyBorder="1"/>
    <xf numFmtId="43" fontId="22" fillId="3" borderId="29" xfId="1" applyFont="1" applyFill="1" applyBorder="1"/>
    <xf numFmtId="43" fontId="22" fillId="3" borderId="30" xfId="1" applyFont="1" applyFill="1" applyBorder="1"/>
    <xf numFmtId="10" fontId="20" fillId="0" borderId="31" xfId="2" applyNumberFormat="1" applyFont="1" applyFill="1" applyBorder="1" applyAlignment="1">
      <alignment horizontal="center"/>
    </xf>
    <xf numFmtId="43" fontId="20" fillId="0" borderId="31" xfId="1" applyFont="1" applyFill="1" applyBorder="1"/>
    <xf numFmtId="43" fontId="20" fillId="0" borderId="32" xfId="1" applyFont="1" applyFill="1" applyBorder="1"/>
    <xf numFmtId="0" fontId="15" fillId="0" borderId="0" xfId="7" quotePrefix="1" applyFont="1"/>
    <xf numFmtId="0" fontId="23" fillId="0" borderId="0" xfId="7" quotePrefix="1" applyFont="1"/>
    <xf numFmtId="43" fontId="15" fillId="0" borderId="0" xfId="1" quotePrefix="1" applyFont="1" applyBorder="1"/>
    <xf numFmtId="0" fontId="24" fillId="0" borderId="0" xfId="0" applyFont="1" applyAlignment="1">
      <alignment horizontal="left" vertical="center"/>
    </xf>
    <xf numFmtId="14" fontId="20" fillId="0" borderId="16" xfId="0" applyNumberFormat="1" applyFont="1" applyBorder="1"/>
    <xf numFmtId="14" fontId="20" fillId="0" borderId="24" xfId="0" applyNumberFormat="1" applyFont="1" applyBorder="1"/>
    <xf numFmtId="10" fontId="20" fillId="0" borderId="24" xfId="2" applyNumberFormat="1" applyFont="1" applyFill="1" applyBorder="1" applyAlignment="1">
      <alignment horizontal="center"/>
    </xf>
    <xf numFmtId="43" fontId="20" fillId="0" borderId="24" xfId="1" applyFont="1" applyFill="1" applyBorder="1"/>
    <xf numFmtId="43" fontId="20" fillId="0" borderId="34" xfId="1" applyFont="1" applyFill="1" applyBorder="1"/>
    <xf numFmtId="43" fontId="20" fillId="0" borderId="17" xfId="1" applyFont="1" applyFill="1" applyBorder="1"/>
    <xf numFmtId="0" fontId="11" fillId="4" borderId="13" xfId="4" applyFont="1" applyFill="1" applyBorder="1" applyAlignment="1">
      <alignment horizontal="center" vertical="center" wrapText="1"/>
    </xf>
    <xf numFmtId="0" fontId="11" fillId="4" borderId="14" xfId="4" applyFont="1" applyFill="1" applyBorder="1" applyAlignment="1">
      <alignment horizontal="center" vertical="center" wrapText="1"/>
    </xf>
    <xf numFmtId="0" fontId="11" fillId="4" borderId="15" xfId="4" applyFont="1" applyFill="1" applyBorder="1" applyAlignment="1">
      <alignment horizontal="center" vertical="center" wrapText="1"/>
    </xf>
    <xf numFmtId="0" fontId="21" fillId="4" borderId="16" xfId="4" applyFont="1" applyFill="1" applyBorder="1" applyAlignment="1">
      <alignment horizontal="center" vertical="center" wrapText="1"/>
    </xf>
    <xf numFmtId="0" fontId="21" fillId="4" borderId="17" xfId="4" applyFont="1" applyFill="1" applyBorder="1" applyAlignment="1">
      <alignment horizontal="center" vertical="center" wrapText="1"/>
    </xf>
    <xf numFmtId="0" fontId="21" fillId="4" borderId="18" xfId="4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43" fontId="15" fillId="0" borderId="33" xfId="1" quotePrefix="1" applyFont="1" applyBorder="1"/>
    <xf numFmtId="0" fontId="15" fillId="0" borderId="4" xfId="0" applyFont="1" applyBorder="1" applyAlignment="1" applyProtection="1">
      <alignment wrapText="1"/>
      <protection locked="0"/>
    </xf>
    <xf numFmtId="0" fontId="15" fillId="0" borderId="5" xfId="0" applyFont="1" applyBorder="1" applyAlignment="1" applyProtection="1">
      <alignment wrapText="1"/>
      <protection locked="0"/>
    </xf>
    <xf numFmtId="0" fontId="15" fillId="0" borderId="6" xfId="0" applyFont="1" applyBorder="1" applyAlignment="1" applyProtection="1">
      <alignment wrapText="1"/>
      <protection locked="0"/>
    </xf>
    <xf numFmtId="0" fontId="15" fillId="0" borderId="7" xfId="0" applyFont="1" applyBorder="1" applyAlignment="1" applyProtection="1">
      <alignment wrapText="1"/>
      <protection locked="0"/>
    </xf>
    <xf numFmtId="0" fontId="15" fillId="0" borderId="0" xfId="0" applyFont="1" applyAlignment="1" applyProtection="1">
      <alignment wrapText="1"/>
      <protection locked="0"/>
    </xf>
    <xf numFmtId="0" fontId="15" fillId="0" borderId="8" xfId="0" applyFont="1" applyBorder="1" applyAlignment="1" applyProtection="1">
      <alignment wrapText="1"/>
      <protection locked="0"/>
    </xf>
    <xf numFmtId="0" fontId="15" fillId="0" borderId="9" xfId="0" applyFont="1" applyBorder="1" applyAlignment="1" applyProtection="1">
      <alignment wrapText="1"/>
      <protection locked="0"/>
    </xf>
    <xf numFmtId="0" fontId="15" fillId="0" borderId="10" xfId="0" applyFont="1" applyBorder="1" applyAlignment="1" applyProtection="1">
      <alignment wrapText="1"/>
      <protection locked="0"/>
    </xf>
    <xf numFmtId="0" fontId="15" fillId="0" borderId="11" xfId="0" applyFont="1" applyBorder="1" applyAlignment="1" applyProtection="1">
      <alignment wrapText="1"/>
      <protection locked="0"/>
    </xf>
    <xf numFmtId="14" fontId="22" fillId="3" borderId="1" xfId="7" applyNumberFormat="1" applyFont="1" applyFill="1" applyBorder="1" applyAlignment="1">
      <alignment horizontal="center"/>
    </xf>
    <xf numFmtId="14" fontId="22" fillId="3" borderId="2" xfId="7" applyNumberFormat="1" applyFont="1" applyFill="1" applyBorder="1" applyAlignment="1">
      <alignment horizontal="center"/>
    </xf>
    <xf numFmtId="14" fontId="22" fillId="3" borderId="28" xfId="7" applyNumberFormat="1" applyFont="1" applyFill="1" applyBorder="1" applyAlignment="1">
      <alignment horizontal="center"/>
    </xf>
  </cellXfs>
  <cellStyles count="8">
    <cellStyle name="Comma" xfId="1" builtinId="3"/>
    <cellStyle name="Comma 2 2 2 2 3 2" xfId="5" xr:uid="{5E1BFDFB-132B-4F19-B5EA-6ABCC42E70B7}"/>
    <cellStyle name="Hyperlink" xfId="3" builtinId="8"/>
    <cellStyle name="Normal" xfId="0" builtinId="0"/>
    <cellStyle name="Normal 14" xfId="6" xr:uid="{3276BCF9-21DA-4EF0-9ADD-6309D5CE9626}"/>
    <cellStyle name="Normal 2 3" xfId="7" xr:uid="{5A763B52-15EB-4911-B042-F549337F81E3}"/>
    <cellStyle name="Normal 8" xfId="4" xr:uid="{CFC08289-62F6-4BD7-B910-F7BF714AA950}"/>
    <cellStyle name="Percent" xfId="2" builtinId="5"/>
  </cellStyles>
  <dxfs count="6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103A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datasnipp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76200</xdr:rowOff>
    </xdr:from>
    <xdr:ext cx="2105025" cy="553954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ECFD30-F201-4B08-B1D6-2B5DACA93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" y="289560"/>
          <a:ext cx="2105025" cy="553954"/>
        </a:xfrm>
        <a:prstGeom prst="rect">
          <a:avLst/>
        </a:prstGeom>
      </xdr:spPr>
    </xdr:pic>
    <xdr:clientData/>
  </xdr:oneCellAnchor>
  <xdr:oneCellAnchor>
    <xdr:from>
      <xdr:col>3</xdr:col>
      <xdr:colOff>302895</xdr:colOff>
      <xdr:row>4</xdr:row>
      <xdr:rowOff>196372</xdr:rowOff>
    </xdr:from>
    <xdr:ext cx="3141345" cy="2737485"/>
    <xdr:pic>
      <xdr:nvPicPr>
        <xdr:cNvPr id="3" name="Picture 2">
          <a:extLst>
            <a:ext uri="{FF2B5EF4-FFF2-40B4-BE49-F238E27FC236}">
              <a16:creationId xmlns:a16="http://schemas.microsoft.com/office/drawing/2014/main" id="{8BCA3119-A868-48C9-B2AE-A3214421D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5" y="1788952"/>
          <a:ext cx="3141345" cy="27374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9A879-9B28-4534-8D63-1DE0B5925A94}">
  <dimension ref="B2:D23"/>
  <sheetViews>
    <sheetView showGridLines="0" tabSelected="1" workbookViewId="0">
      <selection activeCell="B2" sqref="B2"/>
    </sheetView>
  </sheetViews>
  <sheetFormatPr defaultColWidth="9" defaultRowHeight="16.8" x14ac:dyDescent="0.45"/>
  <cols>
    <col min="1" max="1" width="7" style="2" customWidth="1"/>
    <col min="2" max="2" width="69.5546875" style="2" customWidth="1"/>
    <col min="3" max="3" width="23.33203125" style="2" customWidth="1"/>
    <col min="4" max="4" width="35" style="2" customWidth="1"/>
    <col min="5" max="5" width="14" style="2" customWidth="1"/>
    <col min="6" max="6" width="32" style="2" customWidth="1"/>
    <col min="7" max="7" width="27.44140625" style="2" bestFit="1" customWidth="1"/>
    <col min="8" max="12" width="9" style="2"/>
    <col min="13" max="14" width="15.44140625" style="2" customWidth="1"/>
    <col min="15" max="16" width="19.33203125" style="2" customWidth="1"/>
    <col min="17" max="17" width="16" style="2" bestFit="1" customWidth="1"/>
    <col min="18" max="18" width="14" style="2" customWidth="1"/>
    <col min="19" max="19" width="10.5546875" style="2" bestFit="1" customWidth="1"/>
    <col min="20" max="20" width="11.5546875" style="2" bestFit="1" customWidth="1"/>
    <col min="21" max="21" width="14.33203125" style="2" bestFit="1" customWidth="1"/>
    <col min="22" max="16384" width="9" style="2"/>
  </cols>
  <sheetData>
    <row r="2" spans="2:4" ht="54.6" x14ac:dyDescent="1.35">
      <c r="B2" s="1"/>
      <c r="C2" s="1"/>
    </row>
    <row r="4" spans="2:4" ht="37.200000000000003" x14ac:dyDescent="0.95">
      <c r="B4" s="3"/>
      <c r="C4" s="4"/>
    </row>
    <row r="5" spans="2:4" ht="22.2" x14ac:dyDescent="0.6">
      <c r="C5" s="5"/>
      <c r="D5" s="6"/>
    </row>
    <row r="6" spans="2:4" ht="22.2" x14ac:dyDescent="0.6">
      <c r="B6" s="7"/>
      <c r="C6" s="5"/>
      <c r="D6" s="6"/>
    </row>
    <row r="7" spans="2:4" ht="54.6" x14ac:dyDescent="0.45">
      <c r="B7" s="8" t="s">
        <v>35</v>
      </c>
      <c r="D7" s="6"/>
    </row>
    <row r="8" spans="2:4" ht="70.2" x14ac:dyDescent="0.6">
      <c r="B8" s="9" t="s">
        <v>0</v>
      </c>
      <c r="C8" s="7"/>
      <c r="D8" s="6"/>
    </row>
    <row r="9" spans="2:4" ht="22.2" x14ac:dyDescent="0.6">
      <c r="B9" s="7"/>
      <c r="C9" s="7"/>
      <c r="D9" s="6"/>
    </row>
    <row r="10" spans="2:4" ht="22.2" x14ac:dyDescent="0.6">
      <c r="B10" s="7"/>
      <c r="C10" s="7"/>
      <c r="D10" s="6"/>
    </row>
    <row r="11" spans="2:4" ht="22.2" x14ac:dyDescent="0.6">
      <c r="B11" s="7"/>
      <c r="C11" s="5"/>
      <c r="D11" s="6"/>
    </row>
    <row r="12" spans="2:4" x14ac:dyDescent="0.45">
      <c r="D12" s="6"/>
    </row>
    <row r="13" spans="2:4" ht="18.600000000000001" x14ac:dyDescent="0.5">
      <c r="B13" s="10"/>
      <c r="D13" s="6"/>
    </row>
    <row r="14" spans="2:4" x14ac:dyDescent="0.45">
      <c r="D14" s="6"/>
    </row>
    <row r="15" spans="2:4" x14ac:dyDescent="0.45">
      <c r="D15" s="6"/>
    </row>
    <row r="16" spans="2:4" x14ac:dyDescent="0.45">
      <c r="D16" s="6"/>
    </row>
    <row r="17" spans="2:4" x14ac:dyDescent="0.45">
      <c r="D17" s="6"/>
    </row>
    <row r="18" spans="2:4" x14ac:dyDescent="0.45">
      <c r="D18" s="6"/>
    </row>
    <row r="19" spans="2:4" ht="24.75" customHeight="1" x14ac:dyDescent="0.45"/>
    <row r="21" spans="2:4" x14ac:dyDescent="0.45">
      <c r="B21" s="11"/>
    </row>
    <row r="22" spans="2:4" x14ac:dyDescent="0.45">
      <c r="D22" s="12"/>
    </row>
    <row r="23" spans="2:4" x14ac:dyDescent="0.45">
      <c r="D23" s="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2"/>
  <sheetViews>
    <sheetView showGridLines="0" workbookViewId="0">
      <selection activeCell="B14" sqref="B14"/>
    </sheetView>
  </sheetViews>
  <sheetFormatPr defaultRowHeight="14.4" x14ac:dyDescent="0.3"/>
  <cols>
    <col min="2" max="2" width="24.5546875" customWidth="1"/>
    <col min="3" max="3" width="53.21875" customWidth="1"/>
  </cols>
  <sheetData>
    <row r="1" spans="2:8" s="14" customFormat="1" ht="25.2" x14ac:dyDescent="0.65">
      <c r="B1" s="13" t="s">
        <v>1</v>
      </c>
    </row>
    <row r="2" spans="2:8" s="14" customFormat="1" ht="25.2" x14ac:dyDescent="0.65">
      <c r="B2" s="13" t="s">
        <v>2</v>
      </c>
    </row>
    <row r="3" spans="2:8" s="14" customFormat="1" ht="25.2" x14ac:dyDescent="0.65">
      <c r="B3" s="15" t="s">
        <v>3</v>
      </c>
    </row>
    <row r="4" spans="2:8" s="14" customFormat="1" ht="16.8" x14ac:dyDescent="0.45"/>
    <row r="5" spans="2:8" s="14" customFormat="1" ht="17.399999999999999" thickBot="1" x14ac:dyDescent="0.5"/>
    <row r="6" spans="2:8" s="14" customFormat="1" ht="28.2" thickBot="1" x14ac:dyDescent="0.75">
      <c r="B6" s="16" t="s">
        <v>4</v>
      </c>
      <c r="C6" s="17"/>
      <c r="D6" s="17"/>
      <c r="E6" s="17"/>
      <c r="F6" s="17"/>
      <c r="G6" s="17"/>
      <c r="H6" s="18"/>
    </row>
    <row r="7" spans="2:8" s="14" customFormat="1" ht="16.8" x14ac:dyDescent="0.45">
      <c r="B7" s="71" t="s">
        <v>5</v>
      </c>
      <c r="C7" s="72"/>
      <c r="D7" s="72"/>
      <c r="E7" s="72"/>
      <c r="F7" s="72"/>
      <c r="G7" s="72"/>
      <c r="H7" s="73"/>
    </row>
    <row r="8" spans="2:8" s="14" customFormat="1" ht="16.8" x14ac:dyDescent="0.45">
      <c r="B8" s="74"/>
      <c r="C8" s="75"/>
      <c r="D8" s="75"/>
      <c r="E8" s="75"/>
      <c r="F8" s="75"/>
      <c r="G8" s="75"/>
      <c r="H8" s="76"/>
    </row>
    <row r="9" spans="2:8" s="14" customFormat="1" ht="17.399999999999999" thickBot="1" x14ac:dyDescent="0.5">
      <c r="B9" s="77"/>
      <c r="C9" s="78"/>
      <c r="D9" s="78"/>
      <c r="E9" s="78"/>
      <c r="F9" s="78"/>
      <c r="G9" s="78"/>
      <c r="H9" s="79"/>
    </row>
    <row r="10" spans="2:8" s="14" customFormat="1" ht="16.8" x14ac:dyDescent="0.45">
      <c r="B10" s="19" t="s">
        <v>6</v>
      </c>
    </row>
    <row r="11" spans="2:8" s="14" customFormat="1" ht="16.8" x14ac:dyDescent="0.45">
      <c r="B11" s="19"/>
    </row>
    <row r="12" spans="2:8" s="14" customFormat="1" ht="16.8" x14ac:dyDescent="0.45"/>
    <row r="13" spans="2:8" ht="16.8" x14ac:dyDescent="0.45">
      <c r="B13" s="20"/>
      <c r="C13" s="25" t="s">
        <v>7</v>
      </c>
    </row>
    <row r="14" spans="2:8" ht="16.8" x14ac:dyDescent="0.3">
      <c r="B14" s="24" t="s">
        <v>8</v>
      </c>
      <c r="C14" s="25" t="s">
        <v>9</v>
      </c>
    </row>
    <row r="15" spans="2:8" ht="16.8" x14ac:dyDescent="0.3">
      <c r="B15" s="21" t="s">
        <v>10</v>
      </c>
      <c r="C15" s="22"/>
    </row>
    <row r="16" spans="2:8" ht="16.8" x14ac:dyDescent="0.3">
      <c r="B16" s="21" t="s">
        <v>11</v>
      </c>
      <c r="C16" s="22"/>
    </row>
    <row r="17" spans="2:3" ht="16.8" x14ac:dyDescent="0.3">
      <c r="B17" s="21" t="s">
        <v>12</v>
      </c>
      <c r="C17" s="22"/>
    </row>
    <row r="18" spans="2:3" ht="16.8" x14ac:dyDescent="0.3">
      <c r="B18" s="21" t="s">
        <v>13</v>
      </c>
      <c r="C18" s="22"/>
    </row>
    <row r="19" spans="2:3" ht="16.8" x14ac:dyDescent="0.45">
      <c r="B19" s="21" t="s">
        <v>14</v>
      </c>
      <c r="C19" s="23">
        <v>360</v>
      </c>
    </row>
    <row r="20" spans="2:3" ht="16.8" x14ac:dyDescent="0.3">
      <c r="B20" s="21" t="s">
        <v>15</v>
      </c>
      <c r="C20" s="22"/>
    </row>
    <row r="21" spans="2:3" ht="16.8" x14ac:dyDescent="0.3">
      <c r="B21" s="21" t="s">
        <v>16</v>
      </c>
      <c r="C21" s="22"/>
    </row>
    <row r="22" spans="2:3" ht="16.8" x14ac:dyDescent="0.3">
      <c r="B22" s="21" t="s">
        <v>17</v>
      </c>
      <c r="C22" s="22"/>
    </row>
  </sheetData>
  <mergeCells count="1">
    <mergeCell ref="B7:H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9D295-39F1-4C40-A30B-E1E70DED23AC}">
  <dimension ref="B4:I41"/>
  <sheetViews>
    <sheetView showGridLines="0" zoomScale="112" zoomScaleNormal="169" workbookViewId="0">
      <selection activeCell="F1" sqref="F1"/>
    </sheetView>
  </sheetViews>
  <sheetFormatPr defaultRowHeight="14.4" x14ac:dyDescent="0.3"/>
  <cols>
    <col min="2" max="2" width="25" bestFit="1" customWidth="1"/>
    <col min="3" max="3" width="12.6640625" bestFit="1" customWidth="1"/>
    <col min="4" max="4" width="10" customWidth="1"/>
    <col min="5" max="5" width="13.33203125" customWidth="1"/>
    <col min="6" max="6" width="12.6640625" bestFit="1" customWidth="1"/>
    <col min="7" max="7" width="25.109375" bestFit="1" customWidth="1"/>
    <col min="8" max="8" width="11.5546875" customWidth="1"/>
    <col min="9" max="9" width="15.33203125" customWidth="1"/>
  </cols>
  <sheetData>
    <row r="4" spans="2:9" ht="16.8" x14ac:dyDescent="0.45">
      <c r="B4" s="26" t="s">
        <v>18</v>
      </c>
      <c r="C4" s="27"/>
      <c r="D4" s="27"/>
      <c r="E4" s="27"/>
      <c r="F4" s="27"/>
      <c r="G4" s="27"/>
      <c r="H4" s="27"/>
      <c r="I4" s="27"/>
    </row>
    <row r="5" spans="2:9" ht="17.399999999999999" thickBot="1" x14ac:dyDescent="0.5">
      <c r="B5" s="27"/>
      <c r="C5" s="27"/>
      <c r="D5" s="27"/>
      <c r="E5" s="27"/>
      <c r="F5" s="27"/>
      <c r="G5" s="27"/>
      <c r="H5" s="27"/>
      <c r="I5" s="27"/>
    </row>
    <row r="6" spans="2:9" ht="33.6" x14ac:dyDescent="0.3">
      <c r="B6" s="63" t="s">
        <v>19</v>
      </c>
      <c r="C6" s="64" t="s">
        <v>20</v>
      </c>
      <c r="D6" s="64" t="s">
        <v>21</v>
      </c>
      <c r="E6" s="64" t="s">
        <v>22</v>
      </c>
      <c r="F6" s="64" t="s">
        <v>23</v>
      </c>
      <c r="G6" s="64" t="s">
        <v>24</v>
      </c>
      <c r="H6" s="64" t="s">
        <v>25</v>
      </c>
      <c r="I6" s="65" t="s">
        <v>26</v>
      </c>
    </row>
    <row r="7" spans="2:9" x14ac:dyDescent="0.3">
      <c r="B7" s="66" t="s">
        <v>27</v>
      </c>
      <c r="C7" s="67" t="s">
        <v>27</v>
      </c>
      <c r="D7" s="67" t="s">
        <v>27</v>
      </c>
      <c r="E7" s="67" t="s">
        <v>27</v>
      </c>
      <c r="F7" s="67" t="s">
        <v>27</v>
      </c>
      <c r="G7" s="67" t="s">
        <v>28</v>
      </c>
      <c r="H7" s="67" t="s">
        <v>27</v>
      </c>
      <c r="I7" s="68" t="s">
        <v>29</v>
      </c>
    </row>
    <row r="8" spans="2:9" ht="16.8" x14ac:dyDescent="0.45">
      <c r="B8" s="57">
        <f>'Agreement Summary'!$C$16</f>
        <v>0</v>
      </c>
      <c r="C8" s="58">
        <f>EOMONTH(B8,0)</f>
        <v>31</v>
      </c>
      <c r="D8" s="59">
        <f>'Agreement Summary'!$C$17</f>
        <v>0</v>
      </c>
      <c r="E8" s="60">
        <f>'Agreement Summary'!C15</f>
        <v>0</v>
      </c>
      <c r="F8" s="60">
        <f>E8*D8*((C8-B8)+1)/'Agreement Summary'!$C$19</f>
        <v>0</v>
      </c>
      <c r="G8" s="61">
        <v>0</v>
      </c>
      <c r="H8" s="62">
        <f>I8-G8</f>
        <v>0</v>
      </c>
      <c r="I8" s="61">
        <v>0</v>
      </c>
    </row>
    <row r="9" spans="2:9" ht="16.8" x14ac:dyDescent="0.45">
      <c r="B9" s="31">
        <f>C8+1</f>
        <v>32</v>
      </c>
      <c r="C9" s="32">
        <f>EOMONTH(B9,0)</f>
        <v>59</v>
      </c>
      <c r="D9" s="33">
        <f>'Agreement Summary'!$C$17</f>
        <v>0</v>
      </c>
      <c r="E9" s="34">
        <f>E8+F8+G8+H8</f>
        <v>0</v>
      </c>
      <c r="F9" s="34">
        <f>E9*D9*((C9-B9)+1)/'Agreement Summary'!$C$19</f>
        <v>0</v>
      </c>
      <c r="G9" s="34">
        <v>0</v>
      </c>
      <c r="H9" s="34">
        <f t="shared" ref="H9:H19" si="0">I9-G9</f>
        <v>0</v>
      </c>
      <c r="I9" s="35">
        <v>0</v>
      </c>
    </row>
    <row r="10" spans="2:9" ht="16.8" x14ac:dyDescent="0.45">
      <c r="B10" s="31">
        <f t="shared" ref="B10:B36" si="1">C9+1</f>
        <v>60</v>
      </c>
      <c r="C10" s="32">
        <f t="shared" ref="C10:C36" si="2">EOMONTH(B10,0)</f>
        <v>59</v>
      </c>
      <c r="D10" s="33">
        <f>'Agreement Summary'!$C$17</f>
        <v>0</v>
      </c>
      <c r="E10" s="34">
        <f t="shared" ref="E10:E37" si="3">E9+F9+G9+H9</f>
        <v>0</v>
      </c>
      <c r="F10" s="34">
        <f>E10*D10*((C10-B10)+1)/'Agreement Summary'!$C$19</f>
        <v>0</v>
      </c>
      <c r="G10" s="34">
        <v>0</v>
      </c>
      <c r="H10" s="34">
        <f t="shared" si="0"/>
        <v>0</v>
      </c>
      <c r="I10" s="35">
        <v>0</v>
      </c>
    </row>
    <row r="11" spans="2:9" ht="17.399999999999999" thickBot="1" x14ac:dyDescent="0.5">
      <c r="B11" s="36">
        <f t="shared" si="1"/>
        <v>60</v>
      </c>
      <c r="C11" s="37">
        <f t="shared" si="2"/>
        <v>59</v>
      </c>
      <c r="D11" s="38">
        <f>'Agreement Summary'!$C$17</f>
        <v>0</v>
      </c>
      <c r="E11" s="39">
        <f t="shared" si="3"/>
        <v>0</v>
      </c>
      <c r="F11" s="39">
        <f>E11*D11*((C11-B11)+1)/'Agreement Summary'!$C$19</f>
        <v>0</v>
      </c>
      <c r="G11" s="39">
        <v>0</v>
      </c>
      <c r="H11" s="39">
        <f t="shared" si="0"/>
        <v>0</v>
      </c>
      <c r="I11" s="40">
        <v>0</v>
      </c>
    </row>
    <row r="12" spans="2:9" ht="16.8" x14ac:dyDescent="0.45">
      <c r="B12" s="41">
        <f t="shared" si="1"/>
        <v>60</v>
      </c>
      <c r="C12" s="42">
        <f t="shared" si="2"/>
        <v>59</v>
      </c>
      <c r="D12" s="28">
        <f>'Agreement Summary'!$C$17</f>
        <v>0</v>
      </c>
      <c r="E12" s="29">
        <f t="shared" si="3"/>
        <v>0</v>
      </c>
      <c r="F12" s="29">
        <f>E12*D12*((C12-B12)+1)/'Agreement Summary'!$C$19</f>
        <v>0</v>
      </c>
      <c r="G12" s="29">
        <v>0</v>
      </c>
      <c r="H12" s="29">
        <f t="shared" si="0"/>
        <v>0</v>
      </c>
      <c r="I12" s="30">
        <v>0</v>
      </c>
    </row>
    <row r="13" spans="2:9" ht="16.8" x14ac:dyDescent="0.45">
      <c r="B13" s="31">
        <f t="shared" si="1"/>
        <v>60</v>
      </c>
      <c r="C13" s="32">
        <f t="shared" si="2"/>
        <v>59</v>
      </c>
      <c r="D13" s="33">
        <f>'Agreement Summary'!$C$17</f>
        <v>0</v>
      </c>
      <c r="E13" s="34">
        <f t="shared" si="3"/>
        <v>0</v>
      </c>
      <c r="F13" s="34">
        <f>E13*D13*((C13-B13)+1)/'Agreement Summary'!$C$19</f>
        <v>0</v>
      </c>
      <c r="G13" s="34">
        <v>0</v>
      </c>
      <c r="H13" s="34">
        <f t="shared" si="0"/>
        <v>0</v>
      </c>
      <c r="I13" s="35">
        <v>0</v>
      </c>
    </row>
    <row r="14" spans="2:9" ht="16.8" x14ac:dyDescent="0.45">
      <c r="B14" s="31">
        <f t="shared" si="1"/>
        <v>60</v>
      </c>
      <c r="C14" s="43">
        <f t="shared" si="2"/>
        <v>59</v>
      </c>
      <c r="D14" s="33">
        <f>'Agreement Summary'!$C$17</f>
        <v>0</v>
      </c>
      <c r="E14" s="34">
        <f t="shared" si="3"/>
        <v>0</v>
      </c>
      <c r="F14" s="34">
        <f>E14*D14*((C14-B14)+1)/'Agreement Summary'!$C$19</f>
        <v>0</v>
      </c>
      <c r="G14" s="34">
        <v>0</v>
      </c>
      <c r="H14" s="44">
        <f t="shared" si="0"/>
        <v>0</v>
      </c>
      <c r="I14" s="35">
        <v>0</v>
      </c>
    </row>
    <row r="15" spans="2:9" ht="16.8" x14ac:dyDescent="0.45">
      <c r="B15" s="31">
        <f t="shared" si="1"/>
        <v>60</v>
      </c>
      <c r="C15" s="43">
        <f t="shared" si="2"/>
        <v>59</v>
      </c>
      <c r="D15" s="33">
        <f>'Agreement Summary'!$C$17</f>
        <v>0</v>
      </c>
      <c r="E15" s="34">
        <f t="shared" si="3"/>
        <v>0</v>
      </c>
      <c r="F15" s="34">
        <f>E15*D15*((C15-B15)+1)/'Agreement Summary'!$C$19</f>
        <v>0</v>
      </c>
      <c r="G15" s="34">
        <v>0</v>
      </c>
      <c r="H15" s="44">
        <f t="shared" si="0"/>
        <v>0</v>
      </c>
      <c r="I15" s="35">
        <v>0</v>
      </c>
    </row>
    <row r="16" spans="2:9" ht="16.8" x14ac:dyDescent="0.45">
      <c r="B16" s="31">
        <f t="shared" si="1"/>
        <v>60</v>
      </c>
      <c r="C16" s="43">
        <f t="shared" si="2"/>
        <v>59</v>
      </c>
      <c r="D16" s="33">
        <f>'Agreement Summary'!$C$17</f>
        <v>0</v>
      </c>
      <c r="E16" s="34">
        <f t="shared" si="3"/>
        <v>0</v>
      </c>
      <c r="F16" s="34">
        <f>E16*D16*((C16-B16)+1)/'Agreement Summary'!$C$19</f>
        <v>0</v>
      </c>
      <c r="G16" s="34">
        <v>0</v>
      </c>
      <c r="H16" s="44">
        <f t="shared" si="0"/>
        <v>0</v>
      </c>
      <c r="I16" s="35">
        <v>0</v>
      </c>
    </row>
    <row r="17" spans="2:9" ht="16.8" x14ac:dyDescent="0.45">
      <c r="B17" s="31">
        <f t="shared" si="1"/>
        <v>60</v>
      </c>
      <c r="C17" s="43">
        <f t="shared" si="2"/>
        <v>59</v>
      </c>
      <c r="D17" s="33">
        <f>'Agreement Summary'!$C$17</f>
        <v>0</v>
      </c>
      <c r="E17" s="34">
        <f t="shared" si="3"/>
        <v>0</v>
      </c>
      <c r="F17" s="34">
        <f>E17*D17*((C17-B17)+1)/'Agreement Summary'!$C$19</f>
        <v>0</v>
      </c>
      <c r="G17" s="34">
        <v>0</v>
      </c>
      <c r="H17" s="44">
        <f t="shared" si="0"/>
        <v>0</v>
      </c>
      <c r="I17" s="35">
        <v>0</v>
      </c>
    </row>
    <row r="18" spans="2:9" ht="16.8" x14ac:dyDescent="0.45">
      <c r="B18" s="31">
        <f t="shared" si="1"/>
        <v>60</v>
      </c>
      <c r="C18" s="43">
        <f t="shared" si="2"/>
        <v>59</v>
      </c>
      <c r="D18" s="33">
        <f>'Agreement Summary'!$C$17</f>
        <v>0</v>
      </c>
      <c r="E18" s="34">
        <f t="shared" si="3"/>
        <v>0</v>
      </c>
      <c r="F18" s="34">
        <f>E18*D18*((C18-B18)+1)/'Agreement Summary'!$C$19</f>
        <v>0</v>
      </c>
      <c r="G18" s="34">
        <v>0</v>
      </c>
      <c r="H18" s="44">
        <f t="shared" si="0"/>
        <v>0</v>
      </c>
      <c r="I18" s="35">
        <v>0</v>
      </c>
    </row>
    <row r="19" spans="2:9" ht="16.8" x14ac:dyDescent="0.45">
      <c r="B19" s="31">
        <f t="shared" si="1"/>
        <v>60</v>
      </c>
      <c r="C19" s="43">
        <f t="shared" si="2"/>
        <v>59</v>
      </c>
      <c r="D19" s="45">
        <f>'Agreement Summary'!$C$17</f>
        <v>0</v>
      </c>
      <c r="E19" s="34">
        <f t="shared" si="3"/>
        <v>0</v>
      </c>
      <c r="F19" s="34">
        <f>E19*D19*((C19-B19)+1)/'Agreement Summary'!$C$19</f>
        <v>0</v>
      </c>
      <c r="G19" s="34">
        <v>0</v>
      </c>
      <c r="H19" s="44">
        <f t="shared" si="0"/>
        <v>0</v>
      </c>
      <c r="I19" s="35">
        <v>0</v>
      </c>
    </row>
    <row r="20" spans="2:9" ht="16.8" x14ac:dyDescent="0.45">
      <c r="B20" s="31">
        <f t="shared" si="1"/>
        <v>60</v>
      </c>
      <c r="C20" s="43">
        <f t="shared" si="2"/>
        <v>59</v>
      </c>
      <c r="D20" s="45">
        <f>'Agreement Summary'!$C$17</f>
        <v>0</v>
      </c>
      <c r="E20" s="34">
        <f t="shared" si="3"/>
        <v>0</v>
      </c>
      <c r="F20" s="34">
        <f>E20*D20*((C20-B20)+1)/'Agreement Summary'!$C$19</f>
        <v>0</v>
      </c>
      <c r="G20" s="34">
        <f>-SUM(F8:F20)</f>
        <v>0</v>
      </c>
      <c r="H20" s="44">
        <f>I20-G20</f>
        <v>0</v>
      </c>
      <c r="I20" s="46"/>
    </row>
    <row r="21" spans="2:9" ht="16.8" x14ac:dyDescent="0.45">
      <c r="B21" s="31">
        <f t="shared" si="1"/>
        <v>60</v>
      </c>
      <c r="C21" s="43">
        <f t="shared" si="2"/>
        <v>59</v>
      </c>
      <c r="D21" s="45">
        <f>'Agreement Summary'!$C$17</f>
        <v>0</v>
      </c>
      <c r="E21" s="34">
        <f t="shared" si="3"/>
        <v>0</v>
      </c>
      <c r="F21" s="34">
        <f>E21*D21*((C21-B21)+1)/'Agreement Summary'!$C$19</f>
        <v>0</v>
      </c>
      <c r="G21" s="34">
        <v>0</v>
      </c>
      <c r="H21" s="44">
        <f t="shared" ref="H21:H23" si="4">I21-G21</f>
        <v>0</v>
      </c>
      <c r="I21" s="46">
        <v>0</v>
      </c>
    </row>
    <row r="22" spans="2:9" ht="16.8" x14ac:dyDescent="0.45">
      <c r="B22" s="31">
        <f t="shared" si="1"/>
        <v>60</v>
      </c>
      <c r="C22" s="43">
        <f t="shared" si="2"/>
        <v>59</v>
      </c>
      <c r="D22" s="45">
        <f>'Agreement Summary'!$C$17</f>
        <v>0</v>
      </c>
      <c r="E22" s="34">
        <f t="shared" si="3"/>
        <v>0</v>
      </c>
      <c r="F22" s="34">
        <f>E22*D22*((C22-B22)+1)/'Agreement Summary'!$C$19</f>
        <v>0</v>
      </c>
      <c r="G22" s="34">
        <v>0</v>
      </c>
      <c r="H22" s="44">
        <f t="shared" si="4"/>
        <v>0</v>
      </c>
      <c r="I22" s="46">
        <v>0</v>
      </c>
    </row>
    <row r="23" spans="2:9" ht="17.399999999999999" thickBot="1" x14ac:dyDescent="0.5">
      <c r="B23" s="36">
        <f t="shared" si="1"/>
        <v>60</v>
      </c>
      <c r="C23" s="47">
        <f t="shared" si="2"/>
        <v>59</v>
      </c>
      <c r="D23" s="38">
        <f>'Agreement Summary'!$C$17</f>
        <v>0</v>
      </c>
      <c r="E23" s="39">
        <f t="shared" si="3"/>
        <v>0</v>
      </c>
      <c r="F23" s="39">
        <f>E23*D23*((C23-B23)+1)/'Agreement Summary'!$C$19</f>
        <v>0</v>
      </c>
      <c r="G23" s="39">
        <v>0</v>
      </c>
      <c r="H23" s="39">
        <f t="shared" si="4"/>
        <v>0</v>
      </c>
      <c r="I23" s="40">
        <v>0</v>
      </c>
    </row>
    <row r="24" spans="2:9" ht="17.399999999999999" thickBot="1" x14ac:dyDescent="0.5">
      <c r="B24" s="80" t="s">
        <v>30</v>
      </c>
      <c r="C24" s="81"/>
      <c r="D24" s="82"/>
      <c r="E24" s="48">
        <f t="shared" si="3"/>
        <v>0</v>
      </c>
      <c r="F24" s="48">
        <f>SUM(F12:F23)</f>
        <v>0</v>
      </c>
      <c r="G24" s="48">
        <f>SUM(G12:G23)</f>
        <v>0</v>
      </c>
      <c r="H24" s="48">
        <f>SUM(H12:H23)</f>
        <v>0</v>
      </c>
      <c r="I24" s="49">
        <f>SUM(I12:I23)</f>
        <v>0</v>
      </c>
    </row>
    <row r="25" spans="2:9" ht="16.8" x14ac:dyDescent="0.45">
      <c r="B25" s="41">
        <f>C23+1</f>
        <v>60</v>
      </c>
      <c r="C25" s="42">
        <f t="shared" si="2"/>
        <v>59</v>
      </c>
      <c r="D25" s="50">
        <f>'Agreement Summary'!$C$17</f>
        <v>0</v>
      </c>
      <c r="E25" s="29">
        <f>E23+F23+G23+H23</f>
        <v>0</v>
      </c>
      <c r="F25" s="29">
        <f>E25*D25*((C25-B25)+1)/'Agreement Summary'!$C$19</f>
        <v>0</v>
      </c>
      <c r="G25" s="29">
        <v>0</v>
      </c>
      <c r="H25" s="51">
        <f t="shared" ref="H25:H36" si="5">I25-G25</f>
        <v>0</v>
      </c>
      <c r="I25" s="52">
        <v>0</v>
      </c>
    </row>
    <row r="26" spans="2:9" ht="16.8" x14ac:dyDescent="0.45">
      <c r="B26" s="31">
        <f t="shared" si="1"/>
        <v>60</v>
      </c>
      <c r="C26" s="43">
        <f t="shared" si="2"/>
        <v>59</v>
      </c>
      <c r="D26" s="45">
        <f>'Agreement Summary'!$C$17</f>
        <v>0</v>
      </c>
      <c r="E26" s="34">
        <f t="shared" si="3"/>
        <v>0</v>
      </c>
      <c r="F26" s="34">
        <f>E26*D26*((C26-B26)+1)/'Agreement Summary'!$C$19</f>
        <v>0</v>
      </c>
      <c r="G26" s="34">
        <v>0</v>
      </c>
      <c r="H26" s="44">
        <f t="shared" si="5"/>
        <v>0</v>
      </c>
      <c r="I26" s="46">
        <v>0</v>
      </c>
    </row>
    <row r="27" spans="2:9" ht="16.8" x14ac:dyDescent="0.45">
      <c r="B27" s="31">
        <f t="shared" si="1"/>
        <v>60</v>
      </c>
      <c r="C27" s="43">
        <f t="shared" si="2"/>
        <v>59</v>
      </c>
      <c r="D27" s="45">
        <f>'Agreement Summary'!$C$17</f>
        <v>0</v>
      </c>
      <c r="E27" s="34">
        <f t="shared" si="3"/>
        <v>0</v>
      </c>
      <c r="F27" s="34">
        <f>E27*D27*((C27-B27)+1)/'Agreement Summary'!$C$19</f>
        <v>0</v>
      </c>
      <c r="G27" s="34">
        <v>0</v>
      </c>
      <c r="H27" s="44">
        <f t="shared" si="5"/>
        <v>0</v>
      </c>
      <c r="I27" s="46">
        <v>0</v>
      </c>
    </row>
    <row r="28" spans="2:9" ht="16.8" x14ac:dyDescent="0.45">
      <c r="B28" s="31">
        <f t="shared" si="1"/>
        <v>60</v>
      </c>
      <c r="C28" s="43">
        <f t="shared" si="2"/>
        <v>59</v>
      </c>
      <c r="D28" s="45">
        <f>'Agreement Summary'!$C$17</f>
        <v>0</v>
      </c>
      <c r="E28" s="34">
        <f t="shared" si="3"/>
        <v>0</v>
      </c>
      <c r="F28" s="34">
        <f>E28*D28*((C28-B28)+1)/'Agreement Summary'!$C$19</f>
        <v>0</v>
      </c>
      <c r="G28" s="34">
        <v>0</v>
      </c>
      <c r="H28" s="44">
        <f t="shared" si="5"/>
        <v>0</v>
      </c>
      <c r="I28" s="46">
        <v>0</v>
      </c>
    </row>
    <row r="29" spans="2:9" ht="16.8" x14ac:dyDescent="0.45">
      <c r="B29" s="31">
        <f t="shared" si="1"/>
        <v>60</v>
      </c>
      <c r="C29" s="43">
        <f t="shared" si="2"/>
        <v>59</v>
      </c>
      <c r="D29" s="45">
        <f>'Agreement Summary'!$C$17</f>
        <v>0</v>
      </c>
      <c r="E29" s="34">
        <f t="shared" si="3"/>
        <v>0</v>
      </c>
      <c r="F29" s="34">
        <f>E29*D29*((C29-B29)+1)/'Agreement Summary'!$C$19</f>
        <v>0</v>
      </c>
      <c r="G29" s="34">
        <v>0</v>
      </c>
      <c r="H29" s="44">
        <f t="shared" si="5"/>
        <v>0</v>
      </c>
      <c r="I29" s="46">
        <v>0</v>
      </c>
    </row>
    <row r="30" spans="2:9" ht="16.8" x14ac:dyDescent="0.45">
      <c r="B30" s="31">
        <f t="shared" si="1"/>
        <v>60</v>
      </c>
      <c r="C30" s="43">
        <f t="shared" si="2"/>
        <v>59</v>
      </c>
      <c r="D30" s="45">
        <f>'Agreement Summary'!$C$17</f>
        <v>0</v>
      </c>
      <c r="E30" s="34">
        <f t="shared" si="3"/>
        <v>0</v>
      </c>
      <c r="F30" s="34">
        <f>E30*D30*((C30-B30)+1)/'Agreement Summary'!$C$19</f>
        <v>0</v>
      </c>
      <c r="G30" s="34">
        <v>0</v>
      </c>
      <c r="H30" s="44">
        <f t="shared" si="5"/>
        <v>0</v>
      </c>
      <c r="I30" s="46">
        <v>0</v>
      </c>
    </row>
    <row r="31" spans="2:9" ht="16.8" x14ac:dyDescent="0.45">
      <c r="B31" s="31">
        <f t="shared" si="1"/>
        <v>60</v>
      </c>
      <c r="C31" s="43">
        <f t="shared" si="2"/>
        <v>59</v>
      </c>
      <c r="D31" s="45">
        <f>'Agreement Summary'!$C$17</f>
        <v>0</v>
      </c>
      <c r="E31" s="34">
        <f t="shared" si="3"/>
        <v>0</v>
      </c>
      <c r="F31" s="34">
        <f>E31*D31*((C31-B31)+1)/'Agreement Summary'!$C$19</f>
        <v>0</v>
      </c>
      <c r="G31" s="34">
        <v>0</v>
      </c>
      <c r="H31" s="44">
        <f t="shared" si="5"/>
        <v>0</v>
      </c>
      <c r="I31" s="46">
        <v>0</v>
      </c>
    </row>
    <row r="32" spans="2:9" ht="16.8" x14ac:dyDescent="0.45">
      <c r="B32" s="31">
        <f t="shared" si="1"/>
        <v>60</v>
      </c>
      <c r="C32" s="43">
        <f t="shared" si="2"/>
        <v>59</v>
      </c>
      <c r="D32" s="45">
        <f>'Agreement Summary'!$C$17</f>
        <v>0</v>
      </c>
      <c r="E32" s="34">
        <f t="shared" si="3"/>
        <v>0</v>
      </c>
      <c r="F32" s="34">
        <f>E32*D32*((C32-B32)+1)/'Agreement Summary'!$C$19</f>
        <v>0</v>
      </c>
      <c r="G32" s="34">
        <v>0</v>
      </c>
      <c r="H32" s="44">
        <f t="shared" si="5"/>
        <v>0</v>
      </c>
      <c r="I32" s="46">
        <v>0</v>
      </c>
    </row>
    <row r="33" spans="2:9" ht="16.8" x14ac:dyDescent="0.45">
      <c r="B33" s="31">
        <f t="shared" si="1"/>
        <v>60</v>
      </c>
      <c r="C33" s="43">
        <f t="shared" si="2"/>
        <v>59</v>
      </c>
      <c r="D33" s="45">
        <f>'Agreement Summary'!$C$17</f>
        <v>0</v>
      </c>
      <c r="E33" s="34">
        <f t="shared" si="3"/>
        <v>0</v>
      </c>
      <c r="F33" s="34">
        <f>E33*D33*((C33-B33)+1)/'Agreement Summary'!$C$19</f>
        <v>0</v>
      </c>
      <c r="G33" s="34">
        <f>-SUM(F25:F33,F21:F23)</f>
        <v>0</v>
      </c>
      <c r="H33" s="44">
        <f t="shared" si="5"/>
        <v>0</v>
      </c>
      <c r="I33" s="46"/>
    </row>
    <row r="34" spans="2:9" ht="16.8" x14ac:dyDescent="0.45">
      <c r="B34" s="31">
        <f t="shared" si="1"/>
        <v>60</v>
      </c>
      <c r="C34" s="43">
        <f t="shared" si="2"/>
        <v>59</v>
      </c>
      <c r="D34" s="45">
        <f>'Agreement Summary'!$C$17</f>
        <v>0</v>
      </c>
      <c r="E34" s="34">
        <f t="shared" si="3"/>
        <v>0</v>
      </c>
      <c r="F34" s="34">
        <f>E34*D34*((C34-B34)+1)/'Agreement Summary'!$C$19</f>
        <v>0</v>
      </c>
      <c r="G34" s="34">
        <v>0</v>
      </c>
      <c r="H34" s="44">
        <f t="shared" si="5"/>
        <v>0</v>
      </c>
      <c r="I34" s="46">
        <v>0</v>
      </c>
    </row>
    <row r="35" spans="2:9" ht="16.8" x14ac:dyDescent="0.45">
      <c r="B35" s="31">
        <f t="shared" si="1"/>
        <v>60</v>
      </c>
      <c r="C35" s="43">
        <f t="shared" si="2"/>
        <v>59</v>
      </c>
      <c r="D35" s="45">
        <f>'Agreement Summary'!$C$17</f>
        <v>0</v>
      </c>
      <c r="E35" s="34">
        <f t="shared" si="3"/>
        <v>0</v>
      </c>
      <c r="F35" s="34">
        <f>E35*D35*((C35-B35)+1)/'Agreement Summary'!$C$19</f>
        <v>0</v>
      </c>
      <c r="G35" s="34">
        <v>0</v>
      </c>
      <c r="H35" s="44">
        <f t="shared" si="5"/>
        <v>0</v>
      </c>
      <c r="I35" s="46">
        <v>0</v>
      </c>
    </row>
    <row r="36" spans="2:9" ht="17.399999999999999" thickBot="1" x14ac:dyDescent="0.5">
      <c r="B36" s="36">
        <f t="shared" si="1"/>
        <v>60</v>
      </c>
      <c r="C36" s="47">
        <f t="shared" si="2"/>
        <v>59</v>
      </c>
      <c r="D36" s="38">
        <f>'Agreement Summary'!$C$17</f>
        <v>0</v>
      </c>
      <c r="E36" s="39">
        <f t="shared" si="3"/>
        <v>0</v>
      </c>
      <c r="F36" s="39">
        <f>E36*D36*((C36-B36)+1)/'Agreement Summary'!$C$19</f>
        <v>0</v>
      </c>
      <c r="G36" s="39">
        <v>0</v>
      </c>
      <c r="H36" s="39">
        <f t="shared" si="5"/>
        <v>0</v>
      </c>
      <c r="I36" s="40">
        <v>0</v>
      </c>
    </row>
    <row r="37" spans="2:9" ht="17.399999999999999" thickBot="1" x14ac:dyDescent="0.5">
      <c r="B37" s="80" t="s">
        <v>31</v>
      </c>
      <c r="C37" s="81"/>
      <c r="D37" s="82"/>
      <c r="E37" s="48">
        <f t="shared" si="3"/>
        <v>0</v>
      </c>
      <c r="F37" s="48">
        <f>SUM(F25:F36)</f>
        <v>0</v>
      </c>
      <c r="G37" s="48">
        <f>SUM(G25:G36)</f>
        <v>0</v>
      </c>
      <c r="H37" s="48">
        <f>SUM(H25:H36)</f>
        <v>0</v>
      </c>
      <c r="I37" s="49">
        <f>SUM(I25:I36)</f>
        <v>0</v>
      </c>
    </row>
    <row r="38" spans="2:9" ht="16.8" x14ac:dyDescent="0.45">
      <c r="B38" s="53"/>
      <c r="C38" s="53"/>
      <c r="D38" s="53"/>
      <c r="E38" s="53"/>
      <c r="F38" s="53"/>
      <c r="G38" s="53"/>
      <c r="H38" s="53"/>
      <c r="I38" s="53"/>
    </row>
    <row r="39" spans="2:9" ht="16.8" x14ac:dyDescent="0.45">
      <c r="B39" s="54" t="s">
        <v>32</v>
      </c>
      <c r="C39" s="53"/>
      <c r="D39" s="53"/>
      <c r="E39" s="53"/>
      <c r="F39" s="55">
        <v>280081.39</v>
      </c>
      <c r="G39" s="56" t="s">
        <v>33</v>
      </c>
      <c r="H39" s="53"/>
      <c r="I39" s="53"/>
    </row>
    <row r="40" spans="2:9" ht="17.399999999999999" thickBot="1" x14ac:dyDescent="0.5">
      <c r="B40" s="54" t="s">
        <v>34</v>
      </c>
      <c r="C40" s="53"/>
      <c r="D40" s="53"/>
      <c r="E40" s="53"/>
      <c r="F40" s="70">
        <f>ROUND(F39,2)-ROUND(F37,2)</f>
        <v>280081.39</v>
      </c>
      <c r="G40" s="69" t="s">
        <v>27</v>
      </c>
      <c r="H40" s="53"/>
      <c r="I40" s="53"/>
    </row>
    <row r="41" spans="2:9" ht="15" thickTop="1" x14ac:dyDescent="0.3"/>
  </sheetData>
  <mergeCells count="2">
    <mergeCell ref="B24:D24"/>
    <mergeCell ref="B37:D37"/>
  </mergeCells>
  <conditionalFormatting sqref="B6:I7">
    <cfRule type="containsText" dxfId="5" priority="1" operator="containsText" text="Not paid">
      <formula>NOT(ISERROR(SEARCH("Not paid",B6)))</formula>
    </cfRule>
    <cfRule type="containsText" dxfId="4" priority="2" operator="containsText" text="Investigate further">
      <formula>NOT(ISERROR(SEARCH("Investigate further",B6)))</formula>
    </cfRule>
    <cfRule type="containsText" dxfId="3" priority="3" operator="containsText" text="V/E">
      <formula>NOT(ISERROR(SEARCH("V/E",B6)))</formula>
    </cfRule>
  </conditionalFormatting>
  <conditionalFormatting sqref="G39:G40">
    <cfRule type="containsText" dxfId="2" priority="4" operator="containsText" text="A/A">
      <formula>NOT(ISERROR(SEARCH("A/A",G39)))</formula>
    </cfRule>
    <cfRule type="containsText" dxfId="1" priority="5" operator="containsText" text="C/C">
      <formula>NOT(ISERROR(SEARCH("C/C",G39)))</formula>
    </cfRule>
    <cfRule type="containsText" dxfId="0" priority="6" operator="containsText" text="^">
      <formula>NOT(ISERROR(SEARCH("^",G39)))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datasnipper xmlns="http://datasnipper" workbookId="0d69370b-17d2-45cb-8122-aec712a60530" dataSnipperSheetDeleted="false" guid="52898a51-f377-4f09-8495-b9b95ca6e186" revision="2">
  <settings xmlns="" guid="546d34d8-502c-47a4-a6e2-e4bc5d6d70bc">
    <setting type="boolean" value="True" name="embed-documents" guid="b69a1735-9188-4213-b99d-bda510ec0662"/>
  </settings>
</datasnipper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9" ma:contentTypeDescription="Een nieuw document maken." ma:contentTypeScope="" ma:versionID="044ea2da03439f94b9235bea1b4373ce">
  <xsd:schema xmlns:xsd="http://www.w3.org/2001/XMLSchema" xmlns:xs="http://www.w3.org/2001/XMLSchema" xmlns:p="http://schemas.microsoft.com/office/2006/metadata/properties" xmlns:ns1="http://schemas.microsoft.com/sharepoint/v3" xmlns:ns2="db576e5d-b5b8-462d-b7c4-2936ea8deb50" xmlns:ns3="9ad62983-edc2-4bf6-b279-cbcd61625c67" targetNamespace="http://schemas.microsoft.com/office/2006/metadata/properties" ma:root="true" ma:fieldsID="ecb138d97b483065ddbdfd0f8ef933f0" ns1:_="" ns2:_="" ns3:_="">
    <xsd:import namespace="http://schemas.microsoft.com/sharepoint/v3"/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7897afb3-a704-4e42-bf0c-72cfe861d5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5eee0bb-5350-443d-afec-4fd065c7e563}" ma:internalName="TaxCatchAll" ma:showField="CatchAllData" ma:web="9ad62983-edc2-4bf6-b279-cbcd61625c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ad62983-edc2-4bf6-b279-cbcd61625c67" xsi:nil="true"/>
    <_ip_UnifiedCompliancePolicyProperties xmlns="http://schemas.microsoft.com/sharepoint/v3" xsi:nil="true"/>
    <lcf76f155ced4ddcb4097134ff3c332f xmlns="db576e5d-b5b8-462d-b7c4-2936ea8deb5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B59FAC8-1A60-449B-B8F9-C8A95356B524}">
  <ds:schemaRefs>
    <ds:schemaRef ds:uri="http://datasnipper"/>
    <ds:schemaRef ds:uri=""/>
  </ds:schemaRefs>
</ds:datastoreItem>
</file>

<file path=customXml/itemProps2.xml><?xml version="1.0" encoding="utf-8"?>
<ds:datastoreItem xmlns:ds="http://schemas.openxmlformats.org/officeDocument/2006/customXml" ds:itemID="{7BE147A9-6D51-43CA-BBEE-CF1C3AE483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685029-F6EA-474E-9254-D414BF79B83D}"/>
</file>

<file path=customXml/itemProps4.xml><?xml version="1.0" encoding="utf-8"?>
<ds:datastoreItem xmlns:ds="http://schemas.openxmlformats.org/officeDocument/2006/customXml" ds:itemID="{1AADFB93-1770-48C2-985C-131B2102C2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Start</vt:lpstr>
      <vt:lpstr>Agreement Summary</vt:lpstr>
      <vt:lpstr>Amortisation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Almeida</dc:creator>
  <cp:lastModifiedBy>Rodrigo Almeida</cp:lastModifiedBy>
  <dcterms:created xsi:type="dcterms:W3CDTF">2015-06-05T18:17:20Z</dcterms:created>
  <dcterms:modified xsi:type="dcterms:W3CDTF">2023-07-21T14:43:27Z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0x01010052A8DA3E58E3744492F636206958D9FF</vt:lpwstr>
  </property>
</Properties>
</file>